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120" yWindow="1120" windowWidth="24480" windowHeight="14940" tabRatio="500"/>
  </bookViews>
  <sheets>
    <sheet name="Sheet1" sheetId="1" r:id="rId1"/>
  </sheets>
  <definedNames>
    <definedName name="_xlnm.Print_Area" localSheetId="0">Sheet1!$A$1:$AA$77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4" i="1" l="1"/>
  <c r="M73" i="1"/>
  <c r="M72" i="1"/>
  <c r="M71" i="1"/>
  <c r="M70" i="1"/>
  <c r="M69" i="1"/>
  <c r="M68" i="1"/>
  <c r="M67" i="1"/>
  <c r="M66" i="1"/>
  <c r="I74" i="1"/>
  <c r="I73" i="1"/>
  <c r="I72" i="1"/>
  <c r="I71" i="1"/>
  <c r="I70" i="1"/>
  <c r="I69" i="1"/>
  <c r="I68" i="1"/>
  <c r="I67" i="1"/>
  <c r="I66" i="1"/>
  <c r="F74" i="1"/>
  <c r="F73" i="1"/>
  <c r="F72" i="1"/>
  <c r="F71" i="1"/>
  <c r="F70" i="1"/>
  <c r="F69" i="1"/>
  <c r="F68" i="1"/>
  <c r="F67" i="1"/>
  <c r="F66" i="1"/>
  <c r="M60" i="1"/>
  <c r="M59" i="1"/>
  <c r="M58" i="1"/>
  <c r="M57" i="1"/>
  <c r="M56" i="1"/>
  <c r="M55" i="1"/>
  <c r="M54" i="1"/>
  <c r="M53" i="1"/>
  <c r="M52" i="1"/>
  <c r="M51" i="1"/>
  <c r="I60" i="1"/>
  <c r="I59" i="1"/>
  <c r="I58" i="1"/>
  <c r="I57" i="1"/>
  <c r="I56" i="1"/>
  <c r="I55" i="1"/>
  <c r="I54" i="1"/>
  <c r="I53" i="1"/>
  <c r="I52" i="1"/>
  <c r="I51" i="1"/>
  <c r="F60" i="1"/>
  <c r="F59" i="1"/>
  <c r="F58" i="1"/>
  <c r="F57" i="1"/>
  <c r="F56" i="1"/>
  <c r="F55" i="1"/>
  <c r="F54" i="1"/>
  <c r="F53" i="1"/>
  <c r="F52" i="1"/>
  <c r="F51" i="1"/>
  <c r="M45" i="1"/>
  <c r="M44" i="1"/>
  <c r="M43" i="1"/>
  <c r="M42" i="1"/>
  <c r="M41" i="1"/>
  <c r="M40" i="1"/>
  <c r="M39" i="1"/>
  <c r="M38" i="1"/>
  <c r="M37" i="1"/>
  <c r="M36" i="1"/>
  <c r="I45" i="1"/>
  <c r="I44" i="1"/>
  <c r="I43" i="1"/>
  <c r="I42" i="1"/>
  <c r="I41" i="1"/>
  <c r="I40" i="1"/>
  <c r="I39" i="1"/>
  <c r="I38" i="1"/>
  <c r="I37" i="1"/>
  <c r="I36" i="1"/>
  <c r="F45" i="1"/>
  <c r="F44" i="1"/>
  <c r="F43" i="1"/>
  <c r="F42" i="1"/>
  <c r="F41" i="1"/>
  <c r="F40" i="1"/>
  <c r="F39" i="1"/>
  <c r="F38" i="1"/>
  <c r="F37" i="1"/>
  <c r="F36" i="1"/>
  <c r="M30" i="1"/>
  <c r="M29" i="1"/>
  <c r="M28" i="1"/>
  <c r="M27" i="1"/>
  <c r="M26" i="1"/>
  <c r="M25" i="1"/>
  <c r="M24" i="1"/>
  <c r="M23" i="1"/>
  <c r="M22" i="1"/>
  <c r="I30" i="1"/>
  <c r="I29" i="1"/>
  <c r="I28" i="1"/>
  <c r="I27" i="1"/>
  <c r="I26" i="1"/>
  <c r="I25" i="1"/>
  <c r="I24" i="1"/>
  <c r="I23" i="1"/>
  <c r="I22" i="1"/>
  <c r="F30" i="1"/>
  <c r="F29" i="1"/>
  <c r="F28" i="1"/>
  <c r="F27" i="1"/>
  <c r="F26" i="1"/>
  <c r="F25" i="1"/>
  <c r="F24" i="1"/>
  <c r="F23" i="1"/>
  <c r="F22" i="1"/>
  <c r="I16" i="1"/>
  <c r="I15" i="1"/>
  <c r="I14" i="1"/>
  <c r="I13" i="1"/>
  <c r="I12" i="1"/>
  <c r="I11" i="1"/>
  <c r="I10" i="1"/>
  <c r="I9" i="1"/>
  <c r="I8" i="1"/>
  <c r="I7" i="1"/>
  <c r="M16" i="1"/>
  <c r="M15" i="1"/>
  <c r="M14" i="1"/>
  <c r="M13" i="1"/>
  <c r="M12" i="1"/>
  <c r="M11" i="1"/>
  <c r="M10" i="1"/>
  <c r="M9" i="1"/>
  <c r="M8" i="1"/>
  <c r="M7" i="1"/>
  <c r="F16" i="1"/>
  <c r="F15" i="1"/>
  <c r="F14" i="1"/>
  <c r="F13" i="1"/>
  <c r="F12" i="1"/>
  <c r="F11" i="1"/>
  <c r="F10" i="1"/>
  <c r="F9" i="1"/>
  <c r="F8" i="1"/>
  <c r="F7" i="1"/>
  <c r="AA77" i="1"/>
  <c r="Z77" i="1"/>
  <c r="Y77" i="1"/>
  <c r="X77" i="1"/>
  <c r="W77" i="1"/>
  <c r="V77" i="1"/>
  <c r="U77" i="1"/>
  <c r="T77" i="1"/>
  <c r="R77" i="1"/>
  <c r="Q77" i="1"/>
  <c r="P77" i="1"/>
  <c r="O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R76" i="1"/>
  <c r="Q76" i="1"/>
  <c r="P76" i="1"/>
  <c r="O76" i="1"/>
  <c r="M76" i="1"/>
  <c r="L76" i="1"/>
  <c r="K76" i="1"/>
  <c r="J76" i="1"/>
  <c r="I76" i="1"/>
  <c r="H76" i="1"/>
  <c r="G76" i="1"/>
  <c r="F76" i="1"/>
  <c r="E76" i="1"/>
  <c r="D76" i="1"/>
  <c r="AA63" i="1"/>
  <c r="Z63" i="1"/>
  <c r="Y63" i="1"/>
  <c r="X63" i="1"/>
  <c r="W63" i="1"/>
  <c r="V63" i="1"/>
  <c r="U63" i="1"/>
  <c r="T63" i="1"/>
  <c r="R63" i="1"/>
  <c r="Q63" i="1"/>
  <c r="P63" i="1"/>
  <c r="O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R62" i="1"/>
  <c r="Q62" i="1"/>
  <c r="P62" i="1"/>
  <c r="O62" i="1"/>
  <c r="M62" i="1"/>
  <c r="L62" i="1"/>
  <c r="K62" i="1"/>
  <c r="J62" i="1"/>
  <c r="I62" i="1"/>
  <c r="H62" i="1"/>
  <c r="G62" i="1"/>
  <c r="F62" i="1"/>
  <c r="E62" i="1"/>
  <c r="D62" i="1"/>
  <c r="AA48" i="1"/>
  <c r="Z48" i="1"/>
  <c r="Y48" i="1"/>
  <c r="X48" i="1"/>
  <c r="W48" i="1"/>
  <c r="V48" i="1"/>
  <c r="U48" i="1"/>
  <c r="T48" i="1"/>
  <c r="R48" i="1"/>
  <c r="Q48" i="1"/>
  <c r="P48" i="1"/>
  <c r="O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R47" i="1"/>
  <c r="Q47" i="1"/>
  <c r="P47" i="1"/>
  <c r="O47" i="1"/>
  <c r="M47" i="1"/>
  <c r="L47" i="1"/>
  <c r="K47" i="1"/>
  <c r="J47" i="1"/>
  <c r="I47" i="1"/>
  <c r="H47" i="1"/>
  <c r="G47" i="1"/>
  <c r="F47" i="1"/>
  <c r="E47" i="1"/>
  <c r="D47" i="1"/>
  <c r="AA33" i="1"/>
  <c r="Z33" i="1"/>
  <c r="Y33" i="1"/>
  <c r="X33" i="1"/>
  <c r="W33" i="1"/>
  <c r="V33" i="1"/>
  <c r="U33" i="1"/>
  <c r="T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AA19" i="1"/>
  <c r="Z19" i="1"/>
  <c r="Y19" i="1"/>
  <c r="X19" i="1"/>
  <c r="W19" i="1"/>
  <c r="V19" i="1"/>
  <c r="U19" i="1"/>
  <c r="T19" i="1"/>
  <c r="R19" i="1"/>
  <c r="Q19" i="1"/>
  <c r="P19" i="1"/>
  <c r="O19" i="1"/>
  <c r="M19" i="1"/>
  <c r="L19" i="1"/>
  <c r="K19" i="1"/>
  <c r="J19" i="1"/>
  <c r="I19" i="1"/>
  <c r="H19" i="1"/>
  <c r="G19" i="1"/>
  <c r="E19" i="1"/>
  <c r="D19" i="1"/>
  <c r="AA18" i="1"/>
  <c r="Z18" i="1"/>
  <c r="Y18" i="1"/>
  <c r="X18" i="1"/>
  <c r="W18" i="1"/>
  <c r="V18" i="1"/>
  <c r="U18" i="1"/>
  <c r="T18" i="1"/>
  <c r="R18" i="1"/>
  <c r="Q18" i="1"/>
  <c r="P18" i="1"/>
  <c r="O18" i="1"/>
  <c r="M18" i="1"/>
  <c r="L18" i="1"/>
  <c r="K18" i="1"/>
  <c r="J18" i="1"/>
  <c r="I18" i="1"/>
  <c r="H18" i="1"/>
  <c r="G18" i="1"/>
  <c r="E18" i="1"/>
  <c r="D18" i="1"/>
  <c r="F19" i="1"/>
  <c r="F18" i="1"/>
</calcChain>
</file>

<file path=xl/sharedStrings.xml><?xml version="1.0" encoding="utf-8"?>
<sst xmlns="http://schemas.openxmlformats.org/spreadsheetml/2006/main" count="106" uniqueCount="51">
  <si>
    <t>Flour</t>
  </si>
  <si>
    <t>Farinograph</t>
  </si>
  <si>
    <t>Regular Bread Test</t>
  </si>
  <si>
    <t>Entry</t>
  </si>
  <si>
    <t>Name</t>
  </si>
  <si>
    <t>Moisture  %</t>
  </si>
  <si>
    <t>Flour Yield</t>
  </si>
  <si>
    <t xml:space="preserve">Flour Protein </t>
  </si>
  <si>
    <t>Ash</t>
  </si>
  <si>
    <t>Wheat Fall no.</t>
  </si>
  <si>
    <t>Gluten Index</t>
  </si>
  <si>
    <t>Wet Gluten</t>
  </si>
  <si>
    <t>Absp</t>
  </si>
  <si>
    <t>Dev Time</t>
  </si>
  <si>
    <t>Stability</t>
  </si>
  <si>
    <t>M.T.I.</t>
  </si>
  <si>
    <t>Baking</t>
  </si>
  <si>
    <t>Mix Time</t>
  </si>
  <si>
    <t>Vol</t>
  </si>
  <si>
    <t>Dough Handling</t>
  </si>
  <si>
    <t>Crumb Color</t>
  </si>
  <si>
    <t>Grumb Grain</t>
  </si>
  <si>
    <t>Crumb Texture</t>
  </si>
  <si>
    <t>Bread Symmetry</t>
  </si>
  <si>
    <t>(as is)</t>
  </si>
  <si>
    <t>(14% MB)</t>
  </si>
  <si>
    <t>(sec)</t>
  </si>
  <si>
    <t>(%)</t>
  </si>
  <si>
    <t>(min)</t>
  </si>
  <si>
    <t>(abs %)</t>
  </si>
  <si>
    <t xml:space="preserve"> (min sec)</t>
  </si>
  <si>
    <t>(cc)</t>
  </si>
  <si>
    <t>(1-10)</t>
  </si>
  <si>
    <t>Fresno - Conventional</t>
  </si>
  <si>
    <t>APB 410117</t>
  </si>
  <si>
    <t>APB 510453</t>
  </si>
  <si>
    <t>LCS 12SB0197</t>
  </si>
  <si>
    <t>LCS 12SB0224</t>
  </si>
  <si>
    <t>SY 13W00850</t>
  </si>
  <si>
    <t>SY 13W00886</t>
  </si>
  <si>
    <t>UC 16010 20</t>
  </si>
  <si>
    <t>WB 9350</t>
  </si>
  <si>
    <t xml:space="preserve">SY CAL ROJO  </t>
  </si>
  <si>
    <t xml:space="preserve">SY BLANCA GRANDE 515  </t>
  </si>
  <si>
    <t>Mean</t>
  </si>
  <si>
    <t>Stdev</t>
  </si>
  <si>
    <t>Fresno - Low Nitrogen</t>
  </si>
  <si>
    <t>Fresno - Low Water</t>
  </si>
  <si>
    <t>Davis - Conventional</t>
  </si>
  <si>
    <t>Davis - Low Nitrogen</t>
  </si>
  <si>
    <t>Common wheat quality under differing nitrogen and water management, Fresno &amp; Davis.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</si>
</sst>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1"/>
      <color theme="1"/>
      <name val="Times New Roman"/>
    </font>
    <font>
      <b/>
      <sz val="10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</font>
    <font>
      <b/>
      <sz val="10"/>
      <color theme="1"/>
      <name val="Times New Roman"/>
    </font>
    <font>
      <b/>
      <sz val="11"/>
      <name val="Times New Roman"/>
      <family val="1"/>
    </font>
    <font>
      <sz val="10"/>
      <color theme="1"/>
      <name val="Times New Roman"/>
    </font>
    <font>
      <i/>
      <sz val="11"/>
      <color theme="1"/>
      <name val="Times New Roman"/>
    </font>
    <font>
      <i/>
      <sz val="10"/>
      <color theme="1"/>
      <name val="Times New Roman"/>
    </font>
    <font>
      <b/>
      <sz val="11"/>
      <color theme="1"/>
      <name val="Times New Roman"/>
    </font>
    <font>
      <sz val="8"/>
      <name val="Calibri"/>
      <family val="2"/>
      <scheme val="minor"/>
    </font>
    <font>
      <sz val="1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2" fontId="12" fillId="0" borderId="0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03"/>
  <sheetViews>
    <sheetView tabSelected="1" workbookViewId="0">
      <selection activeCell="B10" sqref="B10"/>
    </sheetView>
  </sheetViews>
  <sheetFormatPr baseColWidth="10" defaultColWidth="8.83203125" defaultRowHeight="13" x14ac:dyDescent="0"/>
  <cols>
    <col min="1" max="1" width="7.33203125" style="59" customWidth="1"/>
    <col min="2" max="2" width="21.83203125" style="1" bestFit="1" customWidth="1"/>
    <col min="3" max="3" width="2.83203125" style="1" customWidth="1"/>
    <col min="4" max="4" width="8.1640625" style="1" customWidth="1"/>
    <col min="5" max="5" width="5.33203125" style="1" bestFit="1" customWidth="1"/>
    <col min="6" max="6" width="8.83203125" style="1" bestFit="1" customWidth="1"/>
    <col min="7" max="7" width="10.33203125" style="1" bestFit="1" customWidth="1"/>
    <col min="8" max="8" width="5.33203125" style="1" bestFit="1" customWidth="1"/>
    <col min="9" max="9" width="8.83203125" style="1" bestFit="1" customWidth="1"/>
    <col min="10" max="10" width="8.33203125" style="1" customWidth="1"/>
    <col min="11" max="11" width="8.1640625" style="1" customWidth="1"/>
    <col min="12" max="12" width="5.33203125" style="1" bestFit="1" customWidth="1"/>
    <col min="13" max="13" width="8.83203125" style="1" bestFit="1" customWidth="1"/>
    <col min="14" max="14" width="2.83203125" style="1" customWidth="1"/>
    <col min="15" max="15" width="5.1640625" style="1" bestFit="1" customWidth="1"/>
    <col min="16" max="16" width="8.1640625" style="1" bestFit="1" customWidth="1"/>
    <col min="17" max="17" width="7.33203125" style="1" bestFit="1" customWidth="1"/>
    <col min="18" max="18" width="5.83203125" style="1" bestFit="1" customWidth="1"/>
    <col min="19" max="19" width="2.83203125" style="1" customWidth="1"/>
    <col min="20" max="20" width="6.83203125" style="1" bestFit="1" customWidth="1"/>
    <col min="21" max="21" width="5.6640625" style="1" customWidth="1"/>
    <col min="22" max="22" width="7.1640625" style="1" bestFit="1" customWidth="1"/>
    <col min="23" max="27" width="10.33203125" style="1" customWidth="1"/>
    <col min="28" max="16384" width="8.83203125" style="1"/>
  </cols>
  <sheetData>
    <row r="1" spans="1:27">
      <c r="A1" s="2" t="s">
        <v>50</v>
      </c>
    </row>
    <row r="2" spans="1:27">
      <c r="A2" s="3"/>
      <c r="B2" s="4"/>
      <c r="C2" s="5"/>
      <c r="D2" s="62" t="s">
        <v>0</v>
      </c>
      <c r="E2" s="62"/>
      <c r="F2" s="62"/>
      <c r="G2" s="62"/>
      <c r="H2" s="62"/>
      <c r="I2" s="62"/>
      <c r="J2" s="62"/>
      <c r="K2" s="62"/>
      <c r="L2" s="62"/>
      <c r="M2" s="62"/>
      <c r="N2" s="7"/>
      <c r="O2" s="63" t="s">
        <v>1</v>
      </c>
      <c r="P2" s="63"/>
      <c r="Q2" s="63"/>
      <c r="R2" s="63"/>
      <c r="S2" s="5"/>
      <c r="T2" s="63" t="s">
        <v>2</v>
      </c>
      <c r="U2" s="63"/>
      <c r="V2" s="63"/>
      <c r="W2" s="63"/>
      <c r="X2" s="63"/>
      <c r="Y2" s="63"/>
      <c r="Z2" s="63"/>
      <c r="AA2" s="64"/>
    </row>
    <row r="3" spans="1:27" s="8" customFormat="1" ht="24" customHeight="1">
      <c r="A3" s="9" t="s">
        <v>3</v>
      </c>
      <c r="B3" s="10" t="s">
        <v>4</v>
      </c>
      <c r="C3" s="11"/>
      <c r="D3" s="12" t="s">
        <v>6</v>
      </c>
      <c r="E3" s="65" t="s">
        <v>7</v>
      </c>
      <c r="F3" s="65"/>
      <c r="G3" s="10" t="s">
        <v>5</v>
      </c>
      <c r="H3" s="65" t="s">
        <v>8</v>
      </c>
      <c r="I3" s="65"/>
      <c r="J3" s="11" t="s">
        <v>9</v>
      </c>
      <c r="K3" s="11" t="s">
        <v>10</v>
      </c>
      <c r="L3" s="65" t="s">
        <v>11</v>
      </c>
      <c r="M3" s="65"/>
      <c r="N3" s="11"/>
      <c r="O3" s="11" t="s">
        <v>12</v>
      </c>
      <c r="P3" s="11" t="s">
        <v>13</v>
      </c>
      <c r="Q3" s="11" t="s">
        <v>14</v>
      </c>
      <c r="R3" s="11" t="s">
        <v>15</v>
      </c>
      <c r="S3" s="11"/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2" t="s">
        <v>21</v>
      </c>
      <c r="Z3" s="11" t="s">
        <v>22</v>
      </c>
      <c r="AA3" s="13" t="s">
        <v>23</v>
      </c>
    </row>
    <row r="4" spans="1:27">
      <c r="A4" s="14"/>
      <c r="C4" s="15"/>
      <c r="D4" s="17"/>
      <c r="E4" s="15" t="s">
        <v>24</v>
      </c>
      <c r="F4" s="16" t="s">
        <v>25</v>
      </c>
      <c r="G4" s="17"/>
      <c r="H4" s="15" t="s">
        <v>24</v>
      </c>
      <c r="I4" s="16" t="s">
        <v>25</v>
      </c>
      <c r="J4" s="17" t="s">
        <v>26</v>
      </c>
      <c r="K4" s="17"/>
      <c r="L4" s="15" t="s">
        <v>24</v>
      </c>
      <c r="M4" s="16" t="s">
        <v>25</v>
      </c>
      <c r="N4" s="6"/>
      <c r="O4" s="17" t="s">
        <v>27</v>
      </c>
      <c r="P4" s="6" t="s">
        <v>28</v>
      </c>
      <c r="Q4" s="6" t="s">
        <v>28</v>
      </c>
      <c r="R4" s="6"/>
      <c r="S4" s="6"/>
      <c r="T4" s="6" t="s">
        <v>29</v>
      </c>
      <c r="U4" s="6" t="s">
        <v>30</v>
      </c>
      <c r="V4" s="6" t="s">
        <v>31</v>
      </c>
      <c r="W4" s="17" t="s">
        <v>32</v>
      </c>
      <c r="X4" s="17" t="s">
        <v>32</v>
      </c>
      <c r="Y4" s="17" t="s">
        <v>32</v>
      </c>
      <c r="Z4" s="17" t="s">
        <v>32</v>
      </c>
      <c r="AA4" s="18" t="s">
        <v>32</v>
      </c>
    </row>
    <row r="5" spans="1:27">
      <c r="A5" s="20"/>
      <c r="B5" s="19"/>
      <c r="C5" s="15"/>
      <c r="D5" s="17"/>
      <c r="E5" s="15"/>
      <c r="F5" s="16"/>
      <c r="G5" s="17"/>
      <c r="H5" s="15"/>
      <c r="I5" s="16"/>
      <c r="J5" s="17"/>
      <c r="K5" s="17"/>
      <c r="L5" s="15"/>
      <c r="M5" s="16"/>
      <c r="N5" s="6"/>
      <c r="O5" s="17"/>
      <c r="P5" s="6"/>
      <c r="Q5" s="6"/>
      <c r="R5" s="6"/>
      <c r="S5" s="6"/>
      <c r="T5" s="6"/>
      <c r="U5" s="6"/>
      <c r="V5" s="6"/>
      <c r="W5" s="17"/>
      <c r="X5" s="17"/>
      <c r="Y5" s="17"/>
      <c r="Z5" s="17"/>
      <c r="AA5" s="18"/>
    </row>
    <row r="6" spans="1:27">
      <c r="A6" s="21" t="s">
        <v>33</v>
      </c>
      <c r="B6" s="22"/>
      <c r="C6" s="23"/>
      <c r="D6" s="26"/>
      <c r="E6" s="24"/>
      <c r="F6" s="25"/>
      <c r="G6" s="26"/>
      <c r="H6" s="24"/>
      <c r="I6" s="25"/>
      <c r="J6" s="26"/>
      <c r="K6" s="26"/>
      <c r="L6" s="24"/>
      <c r="M6" s="25"/>
      <c r="N6" s="27"/>
      <c r="O6" s="26"/>
      <c r="P6" s="27"/>
      <c r="Q6" s="27"/>
      <c r="R6" s="27"/>
      <c r="S6" s="5"/>
      <c r="T6" s="27"/>
      <c r="U6" s="27"/>
      <c r="V6" s="27"/>
      <c r="W6" s="26"/>
      <c r="X6" s="26"/>
      <c r="Y6" s="26"/>
      <c r="Z6" s="26"/>
      <c r="AA6" s="28"/>
    </row>
    <row r="7" spans="1:27">
      <c r="A7" s="29">
        <v>1840</v>
      </c>
      <c r="B7" s="30" t="s">
        <v>34</v>
      </c>
      <c r="D7" s="31">
        <v>72.418388409049911</v>
      </c>
      <c r="E7" s="31">
        <v>9.8389999999999986</v>
      </c>
      <c r="F7" s="61">
        <f>86/(100-$G7)*E7</f>
        <v>9.7605033698156518</v>
      </c>
      <c r="G7" s="31">
        <v>13.308364544319474</v>
      </c>
      <c r="H7" s="31">
        <v>0.46643344994167402</v>
      </c>
      <c r="I7" s="31">
        <f t="shared" ref="I7:I16" si="0">86/(100-$G7)*H7</f>
        <v>0.46271219229092897</v>
      </c>
      <c r="J7" s="1">
        <v>377</v>
      </c>
      <c r="K7" s="31">
        <v>98.395180722891567</v>
      </c>
      <c r="L7" s="31">
        <v>24.950000000000003</v>
      </c>
      <c r="M7" s="31">
        <f t="shared" ref="M7:M16" si="1">86/(100-$G7)*L7</f>
        <v>24.750946140552962</v>
      </c>
      <c r="O7" s="1">
        <v>62.9</v>
      </c>
      <c r="P7" s="1">
        <v>5.5</v>
      </c>
      <c r="Q7" s="1">
        <v>9.6</v>
      </c>
      <c r="R7" s="1">
        <v>34</v>
      </c>
      <c r="T7" s="31">
        <v>62.9</v>
      </c>
      <c r="U7" s="32">
        <v>0.10902777777777778</v>
      </c>
      <c r="V7" s="1">
        <v>888</v>
      </c>
      <c r="W7" s="1">
        <v>6.5</v>
      </c>
      <c r="X7" s="1">
        <v>8</v>
      </c>
      <c r="Y7" s="1">
        <v>7</v>
      </c>
      <c r="Z7" s="1">
        <v>6</v>
      </c>
      <c r="AA7" s="33">
        <v>7</v>
      </c>
    </row>
    <row r="8" spans="1:27">
      <c r="A8" s="34">
        <v>1841</v>
      </c>
      <c r="B8" s="35" t="s">
        <v>35</v>
      </c>
      <c r="D8" s="36">
        <v>68.79001493573827</v>
      </c>
      <c r="E8" s="36">
        <v>10.957999999999998</v>
      </c>
      <c r="F8" s="36">
        <f t="shared" ref="F8:F16" si="2">86/(100-$G8)*E8</f>
        <v>10.906637347375723</v>
      </c>
      <c r="G8" s="36">
        <v>13.594999999999942</v>
      </c>
      <c r="H8" s="36">
        <v>0.41601490997434981</v>
      </c>
      <c r="I8" s="36">
        <f t="shared" si="0"/>
        <v>0.41406495292858125</v>
      </c>
      <c r="J8" s="37">
        <v>403</v>
      </c>
      <c r="K8" s="36">
        <v>87.217071744759039</v>
      </c>
      <c r="L8" s="36">
        <v>30.95</v>
      </c>
      <c r="M8" s="36">
        <f t="shared" si="1"/>
        <v>30.80493027023897</v>
      </c>
      <c r="N8" s="37"/>
      <c r="O8" s="37">
        <v>65.7</v>
      </c>
      <c r="P8" s="37">
        <v>5.7</v>
      </c>
      <c r="Q8" s="37">
        <v>9.6999999999999993</v>
      </c>
      <c r="R8" s="37">
        <v>20</v>
      </c>
      <c r="T8" s="36">
        <v>64.7</v>
      </c>
      <c r="U8" s="38">
        <v>9.9999999999999992E-2</v>
      </c>
      <c r="V8" s="37">
        <v>945</v>
      </c>
      <c r="W8" s="37">
        <v>8</v>
      </c>
      <c r="X8" s="37">
        <v>8</v>
      </c>
      <c r="Y8" s="37">
        <v>9</v>
      </c>
      <c r="Z8" s="37">
        <v>8</v>
      </c>
      <c r="AA8" s="39">
        <v>9</v>
      </c>
    </row>
    <row r="9" spans="1:27">
      <c r="A9" s="29">
        <v>1830</v>
      </c>
      <c r="B9" s="30" t="s">
        <v>36</v>
      </c>
      <c r="D9" s="31">
        <v>69.158256837143895</v>
      </c>
      <c r="E9" s="31">
        <v>9.9495999999999984</v>
      </c>
      <c r="F9" s="31">
        <f t="shared" si="2"/>
        <v>9.9016126856349871</v>
      </c>
      <c r="G9" s="31">
        <v>13.583208395802217</v>
      </c>
      <c r="H9" s="31">
        <v>0.44283145768132703</v>
      </c>
      <c r="I9" s="31">
        <f t="shared" si="0"/>
        <v>0.44069566404434968</v>
      </c>
      <c r="J9" s="1">
        <v>389</v>
      </c>
      <c r="K9" s="31">
        <v>88.556786223626148</v>
      </c>
      <c r="L9" s="31">
        <v>27.4</v>
      </c>
      <c r="M9" s="31">
        <f t="shared" si="1"/>
        <v>27.267848716169365</v>
      </c>
      <c r="O9" s="1">
        <v>63.1</v>
      </c>
      <c r="P9" s="1">
        <v>4</v>
      </c>
      <c r="Q9" s="1">
        <v>5.5</v>
      </c>
      <c r="R9" s="1">
        <v>44</v>
      </c>
      <c r="T9" s="31">
        <v>63.1</v>
      </c>
      <c r="U9" s="32">
        <v>0.11388888888888889</v>
      </c>
      <c r="V9" s="1">
        <v>880</v>
      </c>
      <c r="W9" s="1">
        <v>4</v>
      </c>
      <c r="X9" s="1">
        <v>6</v>
      </c>
      <c r="Y9" s="1">
        <v>7</v>
      </c>
      <c r="Z9" s="1">
        <v>8</v>
      </c>
      <c r="AA9" s="33">
        <v>6</v>
      </c>
    </row>
    <row r="10" spans="1:27">
      <c r="A10" s="34">
        <v>1831</v>
      </c>
      <c r="B10" s="35" t="s">
        <v>37</v>
      </c>
      <c r="D10" s="36">
        <v>65.663435654018471</v>
      </c>
      <c r="E10" s="36">
        <v>10.0815</v>
      </c>
      <c r="F10" s="36">
        <f t="shared" si="2"/>
        <v>10.025308414937271</v>
      </c>
      <c r="G10" s="36">
        <v>13.517972304154313</v>
      </c>
      <c r="H10" s="36">
        <v>0.45265435180563413</v>
      </c>
      <c r="I10" s="36">
        <f t="shared" si="0"/>
        <v>0.45013137749491644</v>
      </c>
      <c r="J10" s="37">
        <v>430</v>
      </c>
      <c r="K10" s="36">
        <v>87.078557097358043</v>
      </c>
      <c r="L10" s="36">
        <v>26.7</v>
      </c>
      <c r="M10" s="36">
        <f t="shared" si="1"/>
        <v>26.551181339961826</v>
      </c>
      <c r="N10" s="37"/>
      <c r="O10" s="37">
        <v>63.6</v>
      </c>
      <c r="P10" s="37">
        <v>6.5</v>
      </c>
      <c r="Q10" s="37">
        <v>11.2</v>
      </c>
      <c r="R10" s="37">
        <v>23</v>
      </c>
      <c r="T10" s="36">
        <v>63.6</v>
      </c>
      <c r="U10" s="38">
        <v>0.13194444444444445</v>
      </c>
      <c r="V10" s="37">
        <v>810</v>
      </c>
      <c r="W10" s="37">
        <v>6.5</v>
      </c>
      <c r="X10" s="37">
        <v>6</v>
      </c>
      <c r="Y10" s="37">
        <v>5</v>
      </c>
      <c r="Z10" s="37">
        <v>6</v>
      </c>
      <c r="AA10" s="39">
        <v>4</v>
      </c>
    </row>
    <row r="11" spans="1:27">
      <c r="A11" s="29">
        <v>1834</v>
      </c>
      <c r="B11" s="30" t="s">
        <v>38</v>
      </c>
      <c r="D11" s="31">
        <v>67.315575724064288</v>
      </c>
      <c r="E11" s="31">
        <v>11.061999999999999</v>
      </c>
      <c r="F11" s="31">
        <f t="shared" si="2"/>
        <v>10.983914543461964</v>
      </c>
      <c r="G11" s="31">
        <v>13.388619673277759</v>
      </c>
      <c r="H11" s="31">
        <v>0.45604340734329896</v>
      </c>
      <c r="I11" s="31">
        <f t="shared" si="0"/>
        <v>0.45282424646248515</v>
      </c>
      <c r="J11" s="1">
        <v>465</v>
      </c>
      <c r="K11" s="31">
        <v>94.313792905850676</v>
      </c>
      <c r="L11" s="31">
        <v>29.6</v>
      </c>
      <c r="M11" s="31">
        <f t="shared" si="1"/>
        <v>29.391056814904555</v>
      </c>
      <c r="O11" s="1">
        <v>63.7</v>
      </c>
      <c r="P11" s="1">
        <v>7.2</v>
      </c>
      <c r="Q11" s="1">
        <v>17</v>
      </c>
      <c r="R11" s="1">
        <v>17</v>
      </c>
      <c r="T11" s="31">
        <v>63.7</v>
      </c>
      <c r="U11" s="32">
        <v>0.14444444444444446</v>
      </c>
      <c r="V11" s="1">
        <v>880</v>
      </c>
      <c r="W11" s="1">
        <v>7</v>
      </c>
      <c r="X11" s="1">
        <v>8</v>
      </c>
      <c r="Y11" s="1">
        <v>7</v>
      </c>
      <c r="Z11" s="1">
        <v>7</v>
      </c>
      <c r="AA11" s="33">
        <v>5</v>
      </c>
    </row>
    <row r="12" spans="1:27">
      <c r="A12" s="34">
        <v>1835</v>
      </c>
      <c r="B12" s="35" t="s">
        <v>39</v>
      </c>
      <c r="D12" s="36">
        <v>67.543347902181495</v>
      </c>
      <c r="E12" s="36">
        <v>10.408899999999999</v>
      </c>
      <c r="F12" s="36">
        <f t="shared" si="2"/>
        <v>10.327170859259267</v>
      </c>
      <c r="G12" s="36">
        <v>13.319396744811186</v>
      </c>
      <c r="H12" s="36">
        <v>0.43288601778156321</v>
      </c>
      <c r="I12" s="36">
        <f t="shared" si="0"/>
        <v>0.42948706090120464</v>
      </c>
      <c r="J12" s="37">
        <v>437</v>
      </c>
      <c r="K12" s="36">
        <v>97.97227366815558</v>
      </c>
      <c r="L12" s="36">
        <v>27.1</v>
      </c>
      <c r="M12" s="36">
        <f t="shared" si="1"/>
        <v>26.88721481481484</v>
      </c>
      <c r="N12" s="37"/>
      <c r="O12" s="37">
        <v>61.4</v>
      </c>
      <c r="P12" s="37">
        <v>10</v>
      </c>
      <c r="Q12" s="37">
        <v>22</v>
      </c>
      <c r="R12" s="37">
        <v>13</v>
      </c>
      <c r="T12" s="36">
        <v>61.4</v>
      </c>
      <c r="U12" s="38">
        <v>0.13541666666666666</v>
      </c>
      <c r="V12" s="37">
        <v>898</v>
      </c>
      <c r="W12" s="37">
        <v>8</v>
      </c>
      <c r="X12" s="37">
        <v>4</v>
      </c>
      <c r="Y12" s="37">
        <v>8</v>
      </c>
      <c r="Z12" s="37">
        <v>7</v>
      </c>
      <c r="AA12" s="39">
        <v>7</v>
      </c>
    </row>
    <row r="13" spans="1:27">
      <c r="A13" s="29">
        <v>1838</v>
      </c>
      <c r="B13" s="30" t="s">
        <v>40</v>
      </c>
      <c r="D13" s="31">
        <v>69.275756864585787</v>
      </c>
      <c r="E13" s="31">
        <v>11.536</v>
      </c>
      <c r="F13" s="31">
        <f t="shared" si="2"/>
        <v>11.51270859793574</v>
      </c>
      <c r="G13" s="31">
        <v>13.826013091490438</v>
      </c>
      <c r="H13" s="31">
        <v>0.39632318657166082</v>
      </c>
      <c r="I13" s="31">
        <f t="shared" si="0"/>
        <v>0.39552300256630119</v>
      </c>
      <c r="J13" s="1">
        <v>475</v>
      </c>
      <c r="K13" s="31">
        <v>93.785628562856289</v>
      </c>
      <c r="L13" s="31">
        <v>30.549999999999997</v>
      </c>
      <c r="M13" s="31">
        <f t="shared" si="1"/>
        <v>30.48831897251533</v>
      </c>
      <c r="O13" s="1">
        <v>68.900000000000006</v>
      </c>
      <c r="P13" s="1">
        <v>10.7</v>
      </c>
      <c r="Q13" s="1">
        <v>20.2</v>
      </c>
      <c r="R13" s="1">
        <v>8</v>
      </c>
      <c r="T13" s="31">
        <v>67.900000000000006</v>
      </c>
      <c r="U13" s="32">
        <v>0.11666666666666665</v>
      </c>
      <c r="V13" s="1">
        <v>1000</v>
      </c>
      <c r="W13" s="1">
        <v>9</v>
      </c>
      <c r="X13" s="1">
        <v>8</v>
      </c>
      <c r="Y13" s="1">
        <v>8</v>
      </c>
      <c r="Z13" s="1">
        <v>9</v>
      </c>
      <c r="AA13" s="33">
        <v>9</v>
      </c>
    </row>
    <row r="14" spans="1:27">
      <c r="A14" s="34">
        <v>1842</v>
      </c>
      <c r="B14" s="35" t="s">
        <v>41</v>
      </c>
      <c r="D14" s="36">
        <v>68.557454890788222</v>
      </c>
      <c r="E14" s="36">
        <v>9.7799999999999994</v>
      </c>
      <c r="F14" s="36">
        <f t="shared" si="2"/>
        <v>9.7407917900092436</v>
      </c>
      <c r="G14" s="36">
        <v>13.653836553342259</v>
      </c>
      <c r="H14" s="36">
        <v>0.36942124005721033</v>
      </c>
      <c r="I14" s="36">
        <f t="shared" si="0"/>
        <v>0.36794022312927488</v>
      </c>
      <c r="J14" s="37">
        <v>428</v>
      </c>
      <c r="K14" s="36">
        <v>99.144382084296268</v>
      </c>
      <c r="L14" s="36">
        <v>23.349999999999998</v>
      </c>
      <c r="M14" s="36">
        <f t="shared" si="1"/>
        <v>23.256389396392212</v>
      </c>
      <c r="N14" s="37"/>
      <c r="O14" s="37">
        <v>64.7</v>
      </c>
      <c r="P14" s="37">
        <v>11</v>
      </c>
      <c r="Q14" s="37">
        <v>25</v>
      </c>
      <c r="R14" s="37">
        <v>6</v>
      </c>
      <c r="T14" s="36">
        <v>64.7</v>
      </c>
      <c r="U14" s="38">
        <v>0.18055555555555555</v>
      </c>
      <c r="V14" s="37">
        <v>915</v>
      </c>
      <c r="W14" s="37">
        <v>8</v>
      </c>
      <c r="X14" s="37">
        <v>8</v>
      </c>
      <c r="Y14" s="37">
        <v>7</v>
      </c>
      <c r="Z14" s="37">
        <v>6</v>
      </c>
      <c r="AA14" s="39">
        <v>7</v>
      </c>
    </row>
    <row r="15" spans="1:27">
      <c r="A15" s="29">
        <v>1478</v>
      </c>
      <c r="B15" s="30" t="s">
        <v>42</v>
      </c>
      <c r="D15" s="31">
        <v>68.991280298083197</v>
      </c>
      <c r="E15" s="31">
        <v>9.9</v>
      </c>
      <c r="F15" s="31">
        <f t="shared" si="2"/>
        <v>9.8174031756990079</v>
      </c>
      <c r="G15" s="31">
        <v>13.276455620416172</v>
      </c>
      <c r="H15" s="31">
        <v>0.35263980837686432</v>
      </c>
      <c r="I15" s="31">
        <f t="shared" si="0"/>
        <v>0.34969769440776938</v>
      </c>
      <c r="J15" s="1">
        <v>396</v>
      </c>
      <c r="K15" s="31">
        <v>98.989361702127667</v>
      </c>
      <c r="L15" s="31">
        <v>24.15</v>
      </c>
      <c r="M15" s="31">
        <f t="shared" si="1"/>
        <v>23.94851380738697</v>
      </c>
      <c r="O15" s="1">
        <v>61.2</v>
      </c>
      <c r="P15" s="1">
        <v>8</v>
      </c>
      <c r="Q15" s="1">
        <v>16.2</v>
      </c>
      <c r="R15" s="1">
        <v>26</v>
      </c>
      <c r="T15" s="31">
        <v>61.7</v>
      </c>
      <c r="U15" s="32">
        <v>0.12916666666666668</v>
      </c>
      <c r="V15" s="1">
        <v>890</v>
      </c>
      <c r="W15" s="1">
        <v>7</v>
      </c>
      <c r="X15" s="1">
        <v>8</v>
      </c>
      <c r="Y15" s="1">
        <v>7</v>
      </c>
      <c r="Z15" s="1">
        <v>7</v>
      </c>
      <c r="AA15" s="33">
        <v>6</v>
      </c>
    </row>
    <row r="16" spans="1:27">
      <c r="A16" s="34">
        <v>1657</v>
      </c>
      <c r="B16" s="35" t="s">
        <v>43</v>
      </c>
      <c r="D16" s="36">
        <v>67.022556533436912</v>
      </c>
      <c r="E16" s="36">
        <v>11.28</v>
      </c>
      <c r="F16" s="36">
        <f t="shared" si="2"/>
        <v>11.215831593549519</v>
      </c>
      <c r="G16" s="36">
        <v>13.507973803929517</v>
      </c>
      <c r="H16" s="36">
        <v>0.36290993840517616</v>
      </c>
      <c r="I16" s="36">
        <f t="shared" si="0"/>
        <v>0.36084545680655006</v>
      </c>
      <c r="J16" s="37">
        <v>311</v>
      </c>
      <c r="K16" s="36">
        <v>95.400638767554369</v>
      </c>
      <c r="L16" s="36">
        <v>29.2</v>
      </c>
      <c r="M16" s="36">
        <f t="shared" si="1"/>
        <v>29.033890295358685</v>
      </c>
      <c r="N16" s="37"/>
      <c r="O16" s="37">
        <v>65.3</v>
      </c>
      <c r="P16" s="37">
        <v>11</v>
      </c>
      <c r="Q16" s="37">
        <v>19.5</v>
      </c>
      <c r="R16" s="37">
        <v>7</v>
      </c>
      <c r="T16" s="36">
        <v>65.3</v>
      </c>
      <c r="U16" s="38">
        <v>0.11805555555555557</v>
      </c>
      <c r="V16" s="37">
        <v>983</v>
      </c>
      <c r="W16" s="37">
        <v>9</v>
      </c>
      <c r="X16" s="37">
        <v>9</v>
      </c>
      <c r="Y16" s="37">
        <v>9</v>
      </c>
      <c r="Z16" s="37">
        <v>10</v>
      </c>
      <c r="AA16" s="39">
        <v>9</v>
      </c>
    </row>
    <row r="17" spans="1:27">
      <c r="A17" s="29"/>
      <c r="B17" s="30"/>
      <c r="D17" s="31"/>
      <c r="E17" s="31"/>
      <c r="F17" s="31"/>
      <c r="G17" s="31"/>
      <c r="H17" s="31"/>
      <c r="I17" s="31"/>
      <c r="K17" s="31"/>
      <c r="L17" s="31"/>
      <c r="M17" s="31"/>
      <c r="T17" s="31"/>
      <c r="U17" s="32"/>
      <c r="AA17" s="33"/>
    </row>
    <row r="18" spans="1:27" s="40" customFormat="1">
      <c r="A18" s="41"/>
      <c r="B18" s="42" t="s">
        <v>44</v>
      </c>
      <c r="C18" s="46"/>
      <c r="D18" s="43">
        <f t="shared" ref="D18:AA18" si="3">AVERAGE(D7:D16)</f>
        <v>68.473606804909053</v>
      </c>
      <c r="E18" s="43">
        <f t="shared" si="3"/>
        <v>10.4795</v>
      </c>
      <c r="F18" s="43">
        <f t="shared" si="3"/>
        <v>10.419188237767838</v>
      </c>
      <c r="G18" s="43">
        <f t="shared" si="3"/>
        <v>13.497684073154328</v>
      </c>
      <c r="H18" s="43">
        <f t="shared" si="3"/>
        <v>0.41481577679387593</v>
      </c>
      <c r="I18" s="43">
        <f t="shared" si="3"/>
        <v>0.41239218710323622</v>
      </c>
      <c r="J18" s="44">
        <f t="shared" si="3"/>
        <v>411.1</v>
      </c>
      <c r="K18" s="43">
        <f t="shared" si="3"/>
        <v>94.085367347947567</v>
      </c>
      <c r="L18" s="43">
        <f t="shared" si="3"/>
        <v>27.395</v>
      </c>
      <c r="M18" s="43">
        <f t="shared" si="3"/>
        <v>27.238029056829578</v>
      </c>
      <c r="N18" s="43"/>
      <c r="O18" s="43">
        <f t="shared" si="3"/>
        <v>64.05</v>
      </c>
      <c r="P18" s="43">
        <f t="shared" si="3"/>
        <v>7.9599999999999991</v>
      </c>
      <c r="Q18" s="43">
        <f t="shared" si="3"/>
        <v>15.59</v>
      </c>
      <c r="R18" s="44">
        <f t="shared" si="3"/>
        <v>19.8</v>
      </c>
      <c r="S18" s="46"/>
      <c r="T18" s="43">
        <f t="shared" si="3"/>
        <v>63.899999999999991</v>
      </c>
      <c r="U18" s="43">
        <f t="shared" si="3"/>
        <v>0.12791666666666665</v>
      </c>
      <c r="V18" s="44">
        <f t="shared" si="3"/>
        <v>908.9</v>
      </c>
      <c r="W18" s="44">
        <f t="shared" si="3"/>
        <v>7.3</v>
      </c>
      <c r="X18" s="44">
        <f t="shared" si="3"/>
        <v>7.3</v>
      </c>
      <c r="Y18" s="44">
        <f t="shared" si="3"/>
        <v>7.4</v>
      </c>
      <c r="Z18" s="44">
        <f t="shared" si="3"/>
        <v>7.4</v>
      </c>
      <c r="AA18" s="45">
        <f t="shared" si="3"/>
        <v>6.9</v>
      </c>
    </row>
    <row r="19" spans="1:27" s="40" customFormat="1">
      <c r="A19" s="47"/>
      <c r="B19" s="48" t="s">
        <v>45</v>
      </c>
      <c r="C19" s="46"/>
      <c r="D19" s="46">
        <f t="shared" ref="D19:AA19" si="4">STDEV(D7:D16)</f>
        <v>1.8030113433884154</v>
      </c>
      <c r="E19" s="46">
        <f t="shared" si="4"/>
        <v>0.66706688986604301</v>
      </c>
      <c r="F19" s="46">
        <f t="shared" si="4"/>
        <v>0.67286085491474368</v>
      </c>
      <c r="G19" s="46">
        <f t="shared" si="4"/>
        <v>0.17573691153301746</v>
      </c>
      <c r="H19" s="46">
        <f t="shared" si="4"/>
        <v>4.1993936509729171E-2</v>
      </c>
      <c r="I19" s="46">
        <f t="shared" si="4"/>
        <v>4.1547070771027046E-2</v>
      </c>
      <c r="J19" s="49">
        <f t="shared" si="4"/>
        <v>47.453954290214504</v>
      </c>
      <c r="K19" s="46">
        <f t="shared" si="4"/>
        <v>4.853765627589425</v>
      </c>
      <c r="L19" s="46">
        <f t="shared" si="4"/>
        <v>2.6698366575088031</v>
      </c>
      <c r="M19" s="46">
        <f t="shared" si="4"/>
        <v>2.6792096874159395</v>
      </c>
      <c r="N19" s="46"/>
      <c r="O19" s="46">
        <f t="shared" si="4"/>
        <v>2.2589328847439853</v>
      </c>
      <c r="P19" s="46">
        <f t="shared" si="4"/>
        <v>2.5756121171049413</v>
      </c>
      <c r="Q19" s="46">
        <f t="shared" si="4"/>
        <v>6.326215298264831</v>
      </c>
      <c r="R19" s="49">
        <f t="shared" si="4"/>
        <v>12.398924684557661</v>
      </c>
      <c r="S19" s="46"/>
      <c r="T19" s="46">
        <f t="shared" si="4"/>
        <v>1.8885620632287072</v>
      </c>
      <c r="U19" s="46">
        <f t="shared" si="4"/>
        <v>2.2790759624897031E-2</v>
      </c>
      <c r="V19" s="49">
        <f t="shared" si="4"/>
        <v>55.271953908731042</v>
      </c>
      <c r="W19" s="49">
        <f t="shared" si="4"/>
        <v>1.4757295747452446</v>
      </c>
      <c r="X19" s="49">
        <f t="shared" si="4"/>
        <v>1.4944341180973273</v>
      </c>
      <c r="Y19" s="49">
        <f t="shared" si="4"/>
        <v>1.1737877907772662</v>
      </c>
      <c r="Z19" s="49">
        <f t="shared" si="4"/>
        <v>1.3498971154211048</v>
      </c>
      <c r="AA19" s="50">
        <f t="shared" si="4"/>
        <v>1.7288403306519913</v>
      </c>
    </row>
    <row r="20" spans="1:27">
      <c r="A20" s="51"/>
      <c r="B20" s="37"/>
      <c r="D20" s="36"/>
      <c r="E20" s="36"/>
      <c r="F20" s="36"/>
      <c r="G20" s="36"/>
      <c r="H20" s="36"/>
      <c r="I20" s="36"/>
      <c r="J20" s="37"/>
      <c r="K20" s="36"/>
      <c r="L20" s="36"/>
      <c r="M20" s="36"/>
      <c r="N20" s="37"/>
      <c r="O20" s="37"/>
      <c r="P20" s="37"/>
      <c r="Q20" s="37"/>
      <c r="R20" s="37"/>
      <c r="T20" s="36"/>
      <c r="U20" s="38"/>
      <c r="V20" s="37"/>
      <c r="W20" s="37"/>
      <c r="X20" s="37"/>
      <c r="Y20" s="37"/>
      <c r="Z20" s="37"/>
      <c r="AA20" s="39"/>
    </row>
    <row r="21" spans="1:27">
      <c r="A21" s="52" t="s">
        <v>46</v>
      </c>
      <c r="D21" s="31"/>
      <c r="E21" s="31"/>
      <c r="F21" s="31"/>
      <c r="G21" s="31"/>
      <c r="H21" s="31"/>
      <c r="I21" s="31"/>
      <c r="K21" s="31"/>
      <c r="L21" s="31"/>
      <c r="M21" s="31"/>
      <c r="T21" s="31"/>
      <c r="U21" s="32"/>
      <c r="AA21" s="33"/>
    </row>
    <row r="22" spans="1:27">
      <c r="A22" s="34">
        <v>1840</v>
      </c>
      <c r="B22" s="35" t="s">
        <v>34</v>
      </c>
      <c r="D22" s="36">
        <v>71.724933878336145</v>
      </c>
      <c r="E22" s="36">
        <v>7.6</v>
      </c>
      <c r="F22" s="36">
        <f t="shared" ref="F22:F30" si="5">86/(100-$G22)*E22</f>
        <v>7.5265771626297537</v>
      </c>
      <c r="G22" s="36">
        <v>13.161057692307651</v>
      </c>
      <c r="H22" s="36">
        <v>0.60895756940804369</v>
      </c>
      <c r="I22" s="36">
        <f t="shared" ref="I22:I30" si="6">86/(100-$G22)*H22</f>
        <v>0.60307449143646119</v>
      </c>
      <c r="J22" s="37">
        <v>443</v>
      </c>
      <c r="K22" s="36">
        <v>99.735449735449734</v>
      </c>
      <c r="L22" s="36">
        <v>18.899999999999999</v>
      </c>
      <c r="M22" s="36">
        <f t="shared" ref="M22:M30" si="7">86/(100-$G22)*L22</f>
        <v>18.717408996539781</v>
      </c>
      <c r="N22" s="37"/>
      <c r="O22" s="37">
        <v>59.6</v>
      </c>
      <c r="P22" s="37">
        <v>1.5</v>
      </c>
      <c r="Q22" s="37">
        <v>6.5</v>
      </c>
      <c r="R22" s="37">
        <v>23</v>
      </c>
      <c r="T22" s="36">
        <v>59.5</v>
      </c>
      <c r="U22" s="38">
        <v>0.16319444444444445</v>
      </c>
      <c r="V22" s="37">
        <v>707.5</v>
      </c>
      <c r="W22" s="37">
        <v>4</v>
      </c>
      <c r="X22" s="37">
        <v>6</v>
      </c>
      <c r="Y22" s="37">
        <v>4</v>
      </c>
      <c r="Z22" s="37">
        <v>4</v>
      </c>
      <c r="AA22" s="39">
        <v>4</v>
      </c>
    </row>
    <row r="23" spans="1:27">
      <c r="A23" s="29">
        <v>1841</v>
      </c>
      <c r="B23" s="30" t="s">
        <v>35</v>
      </c>
      <c r="D23" s="31">
        <v>68.746532205468654</v>
      </c>
      <c r="E23" s="31">
        <v>7.0133999999999999</v>
      </c>
      <c r="F23" s="31">
        <f t="shared" si="5"/>
        <v>6.9684360700659136</v>
      </c>
      <c r="G23" s="31">
        <v>13.445083812859778</v>
      </c>
      <c r="H23" s="31">
        <v>0.57060864922581511</v>
      </c>
      <c r="I23" s="31">
        <f t="shared" si="6"/>
        <v>0.56695039398248481</v>
      </c>
      <c r="J23" s="1">
        <v>315</v>
      </c>
      <c r="K23" s="31">
        <v>100</v>
      </c>
      <c r="L23" s="31">
        <v>16.149999999999999</v>
      </c>
      <c r="M23" s="31">
        <f t="shared" si="7"/>
        <v>16.046459995375212</v>
      </c>
      <c r="O23" s="1">
        <v>61.9</v>
      </c>
      <c r="P23" s="1">
        <v>1.5</v>
      </c>
      <c r="Q23" s="1">
        <v>3.4</v>
      </c>
      <c r="R23" s="1">
        <v>54</v>
      </c>
      <c r="T23" s="31">
        <v>62</v>
      </c>
      <c r="U23" s="32">
        <v>0.14305555555555557</v>
      </c>
      <c r="V23" s="1">
        <v>705</v>
      </c>
      <c r="W23" s="1">
        <v>4</v>
      </c>
      <c r="X23" s="1">
        <v>6</v>
      </c>
      <c r="Y23" s="1">
        <v>4</v>
      </c>
      <c r="Z23" s="1">
        <v>5</v>
      </c>
      <c r="AA23" s="33">
        <v>4</v>
      </c>
    </row>
    <row r="24" spans="1:27">
      <c r="A24" s="34">
        <v>1830</v>
      </c>
      <c r="B24" s="35" t="s">
        <v>36</v>
      </c>
      <c r="D24" s="36">
        <v>70.591115379545428</v>
      </c>
      <c r="E24" s="36">
        <v>7.0357000000000003</v>
      </c>
      <c r="F24" s="36">
        <f t="shared" si="5"/>
        <v>6.9763002045022713</v>
      </c>
      <c r="G24" s="36">
        <v>13.267751922500707</v>
      </c>
      <c r="H24" s="36">
        <v>0.53261441346664007</v>
      </c>
      <c r="I24" s="36">
        <f t="shared" si="6"/>
        <v>0.52811774828207259</v>
      </c>
      <c r="J24" s="37">
        <v>302</v>
      </c>
      <c r="K24" s="36">
        <v>97.72988505747125</v>
      </c>
      <c r="L24" s="36">
        <v>17.7</v>
      </c>
      <c r="M24" s="36">
        <f t="shared" si="7"/>
        <v>17.550565490241226</v>
      </c>
      <c r="N24" s="37"/>
      <c r="O24" s="37">
        <v>58.5</v>
      </c>
      <c r="P24" s="37">
        <v>1.5</v>
      </c>
      <c r="Q24" s="37">
        <v>3.7</v>
      </c>
      <c r="R24" s="37">
        <v>66</v>
      </c>
      <c r="T24" s="36">
        <v>58.5</v>
      </c>
      <c r="U24" s="38">
        <v>0.11805555555555557</v>
      </c>
      <c r="V24" s="37">
        <v>667.5</v>
      </c>
      <c r="W24" s="37">
        <v>2</v>
      </c>
      <c r="X24" s="37">
        <v>4</v>
      </c>
      <c r="Y24" s="37">
        <v>4</v>
      </c>
      <c r="Z24" s="37">
        <v>4</v>
      </c>
      <c r="AA24" s="39">
        <v>2</v>
      </c>
    </row>
    <row r="25" spans="1:27">
      <c r="A25" s="29">
        <v>1831</v>
      </c>
      <c r="B25" s="30" t="s">
        <v>37</v>
      </c>
      <c r="D25" s="31">
        <v>70.979024376026203</v>
      </c>
      <c r="E25" s="31">
        <v>8.1166</v>
      </c>
      <c r="F25" s="31">
        <f t="shared" si="5"/>
        <v>8.0369324923218386</v>
      </c>
      <c r="G25" s="31">
        <v>13.147509865627541</v>
      </c>
      <c r="H25" s="31">
        <v>0.49454688369961469</v>
      </c>
      <c r="I25" s="31">
        <f t="shared" si="6"/>
        <v>0.48969271845131496</v>
      </c>
      <c r="J25" s="1">
        <v>341</v>
      </c>
      <c r="K25" s="31">
        <v>95.488603024148034</v>
      </c>
      <c r="L25" s="31">
        <v>21.049999999999997</v>
      </c>
      <c r="M25" s="31">
        <f t="shared" si="7"/>
        <v>20.843386265600707</v>
      </c>
      <c r="O25" s="1">
        <v>60.7</v>
      </c>
      <c r="P25" s="1">
        <v>1.7</v>
      </c>
      <c r="Q25" s="1">
        <v>4.4000000000000004</v>
      </c>
      <c r="R25" s="1">
        <v>59</v>
      </c>
      <c r="T25" s="31">
        <v>60.5</v>
      </c>
      <c r="U25" s="32">
        <v>0.17083333333333331</v>
      </c>
      <c r="V25" s="1">
        <v>660</v>
      </c>
      <c r="W25" s="1">
        <v>3</v>
      </c>
      <c r="X25" s="1">
        <v>4</v>
      </c>
      <c r="Y25" s="1">
        <v>4</v>
      </c>
      <c r="Z25" s="1">
        <v>4</v>
      </c>
      <c r="AA25" s="33">
        <v>2</v>
      </c>
    </row>
    <row r="26" spans="1:27" ht="14.25" customHeight="1">
      <c r="A26" s="34">
        <v>1834</v>
      </c>
      <c r="B26" s="35" t="s">
        <v>38</v>
      </c>
      <c r="D26" s="36">
        <v>68.659557897368344</v>
      </c>
      <c r="E26" s="36">
        <v>7.9966999999999997</v>
      </c>
      <c r="F26" s="36">
        <f t="shared" si="5"/>
        <v>7.8800978719211816</v>
      </c>
      <c r="G26" s="36">
        <v>12.72745450909818</v>
      </c>
      <c r="H26" s="36">
        <v>0.54284606436603089</v>
      </c>
      <c r="I26" s="36">
        <f t="shared" si="6"/>
        <v>0.53493067347675283</v>
      </c>
      <c r="J26" s="37">
        <v>391</v>
      </c>
      <c r="K26" s="36">
        <v>100</v>
      </c>
      <c r="L26" s="36">
        <v>19.299999999999997</v>
      </c>
      <c r="M26" s="36">
        <f t="shared" si="7"/>
        <v>19.018581280788176</v>
      </c>
      <c r="N26" s="37"/>
      <c r="O26" s="37">
        <v>62.4</v>
      </c>
      <c r="P26" s="37">
        <v>1.9</v>
      </c>
      <c r="Q26" s="37">
        <v>4.5</v>
      </c>
      <c r="R26" s="37">
        <v>46</v>
      </c>
      <c r="T26" s="36">
        <v>63.5</v>
      </c>
      <c r="U26" s="38">
        <v>0.12083333333333333</v>
      </c>
      <c r="V26" s="37">
        <v>780</v>
      </c>
      <c r="W26" s="37">
        <v>5</v>
      </c>
      <c r="X26" s="37">
        <v>2</v>
      </c>
      <c r="Y26" s="37">
        <v>6</v>
      </c>
      <c r="Z26" s="37">
        <v>6</v>
      </c>
      <c r="AA26" s="39">
        <v>4</v>
      </c>
    </row>
    <row r="27" spans="1:27">
      <c r="A27" s="29">
        <v>1835</v>
      </c>
      <c r="B27" s="30" t="s">
        <v>39</v>
      </c>
      <c r="D27" s="31">
        <v>71.002707309736294</v>
      </c>
      <c r="E27" s="31">
        <v>7.95</v>
      </c>
      <c r="F27" s="31">
        <f t="shared" si="5"/>
        <v>7.8129886850677206</v>
      </c>
      <c r="G27" s="31">
        <v>12.491873781067184</v>
      </c>
      <c r="H27" s="31">
        <v>0.50996907284342152</v>
      </c>
      <c r="I27" s="31">
        <f t="shared" si="6"/>
        <v>0.5011802007371231</v>
      </c>
      <c r="J27" s="1">
        <v>401</v>
      </c>
      <c r="K27" s="31">
        <v>99.233109066068636</v>
      </c>
      <c r="L27" s="31">
        <v>19.7</v>
      </c>
      <c r="M27" s="31">
        <f t="shared" si="7"/>
        <v>19.360487685010579</v>
      </c>
      <c r="O27" s="1">
        <v>59.8</v>
      </c>
      <c r="P27" s="1">
        <v>1.8</v>
      </c>
      <c r="Q27" s="1">
        <v>7.2</v>
      </c>
      <c r="R27" s="1">
        <v>15</v>
      </c>
      <c r="T27" s="31">
        <v>60.5</v>
      </c>
      <c r="U27" s="32">
        <v>0.12708333333333333</v>
      </c>
      <c r="V27" s="1">
        <v>770</v>
      </c>
      <c r="W27" s="1">
        <v>4</v>
      </c>
      <c r="X27" s="1">
        <v>2</v>
      </c>
      <c r="Y27" s="1">
        <v>6</v>
      </c>
      <c r="Z27" s="1">
        <v>6</v>
      </c>
      <c r="AA27" s="33">
        <v>4</v>
      </c>
    </row>
    <row r="28" spans="1:27">
      <c r="A28" s="34">
        <v>1842</v>
      </c>
      <c r="B28" s="35" t="s">
        <v>41</v>
      </c>
      <c r="D28" s="36">
        <v>69.342052734634905</v>
      </c>
      <c r="E28" s="36">
        <v>6.5240999999999998</v>
      </c>
      <c r="F28" s="36">
        <f t="shared" si="5"/>
        <v>6.4630414047042555</v>
      </c>
      <c r="G28" s="36">
        <v>13.187528151744175</v>
      </c>
      <c r="H28" s="36">
        <v>0.55634665695267504</v>
      </c>
      <c r="I28" s="36">
        <f t="shared" si="6"/>
        <v>0.55113984752746492</v>
      </c>
      <c r="J28" s="37">
        <v>397</v>
      </c>
      <c r="K28" s="36">
        <v>100</v>
      </c>
      <c r="L28" s="36">
        <v>14.100000000000001</v>
      </c>
      <c r="M28" s="36">
        <f t="shared" si="7"/>
        <v>13.968039086821173</v>
      </c>
      <c r="N28" s="37"/>
      <c r="O28" s="37">
        <v>61.6</v>
      </c>
      <c r="P28" s="37">
        <v>1.4</v>
      </c>
      <c r="Q28" s="37">
        <v>1.3</v>
      </c>
      <c r="R28" s="37">
        <v>78</v>
      </c>
      <c r="T28" s="36">
        <v>62.5</v>
      </c>
      <c r="U28" s="38">
        <v>0.18333333333333335</v>
      </c>
      <c r="V28" s="37">
        <v>682.5</v>
      </c>
      <c r="W28" s="37">
        <v>3</v>
      </c>
      <c r="X28" s="37">
        <v>3</v>
      </c>
      <c r="Y28" s="37">
        <v>4</v>
      </c>
      <c r="Z28" s="37">
        <v>4</v>
      </c>
      <c r="AA28" s="39">
        <v>3</v>
      </c>
    </row>
    <row r="29" spans="1:27">
      <c r="A29" s="29">
        <v>1478</v>
      </c>
      <c r="B29" s="30" t="s">
        <v>42</v>
      </c>
      <c r="D29" s="31">
        <v>70.129670096939705</v>
      </c>
      <c r="E29" s="31">
        <v>7.2869999999999999</v>
      </c>
      <c r="F29" s="31">
        <f t="shared" si="5"/>
        <v>7.2034605868167247</v>
      </c>
      <c r="G29" s="31">
        <v>13.002647484889408</v>
      </c>
      <c r="H29" s="31">
        <v>0.56342668863259393</v>
      </c>
      <c r="I29" s="31">
        <f t="shared" si="6"/>
        <v>0.55696746879724846</v>
      </c>
      <c r="J29" s="1">
        <v>432</v>
      </c>
      <c r="K29" s="31">
        <v>99.715909090909093</v>
      </c>
      <c r="L29" s="31">
        <v>17.25</v>
      </c>
      <c r="M29" s="31">
        <f t="shared" si="7"/>
        <v>17.05224305236565</v>
      </c>
      <c r="O29" s="1">
        <v>57.7</v>
      </c>
      <c r="P29" s="1">
        <v>1.7</v>
      </c>
      <c r="Q29" s="1">
        <v>5.4</v>
      </c>
      <c r="R29" s="1">
        <v>38</v>
      </c>
      <c r="T29" s="31">
        <v>58.5</v>
      </c>
      <c r="U29" s="32">
        <v>0.17847222222222223</v>
      </c>
      <c r="V29" s="1">
        <v>680</v>
      </c>
      <c r="W29" s="1">
        <v>2</v>
      </c>
      <c r="X29" s="1">
        <v>3</v>
      </c>
      <c r="Y29" s="1">
        <v>3</v>
      </c>
      <c r="Z29" s="1">
        <v>4</v>
      </c>
      <c r="AA29" s="33">
        <v>4</v>
      </c>
    </row>
    <row r="30" spans="1:27">
      <c r="A30" s="34">
        <v>1657</v>
      </c>
      <c r="B30" s="35" t="s">
        <v>43</v>
      </c>
      <c r="D30" s="36">
        <v>68.619327302963612</v>
      </c>
      <c r="E30" s="36">
        <v>7.8654999999999999</v>
      </c>
      <c r="F30" s="36">
        <f t="shared" si="5"/>
        <v>7.7964808493718918</v>
      </c>
      <c r="G30" s="36">
        <v>13.238676132386644</v>
      </c>
      <c r="H30" s="36">
        <v>0.48847654329085016</v>
      </c>
      <c r="I30" s="36">
        <f t="shared" si="6"/>
        <v>0.48419019962297288</v>
      </c>
      <c r="J30" s="37">
        <v>262</v>
      </c>
      <c r="K30" s="36">
        <v>99.732620320855617</v>
      </c>
      <c r="L30" s="36">
        <v>18.950000000000003</v>
      </c>
      <c r="M30" s="36">
        <f t="shared" si="7"/>
        <v>18.783715224155792</v>
      </c>
      <c r="N30" s="37"/>
      <c r="O30" s="37">
        <v>63.1</v>
      </c>
      <c r="P30" s="37">
        <v>2</v>
      </c>
      <c r="Q30" s="37">
        <v>4.5999999999999996</v>
      </c>
      <c r="R30" s="37">
        <v>44</v>
      </c>
      <c r="T30" s="36">
        <v>63</v>
      </c>
      <c r="U30" s="38">
        <v>0.15833333333333333</v>
      </c>
      <c r="V30" s="37">
        <v>805</v>
      </c>
      <c r="W30" s="37">
        <v>6</v>
      </c>
      <c r="X30" s="37">
        <v>8</v>
      </c>
      <c r="Y30" s="37">
        <v>7</v>
      </c>
      <c r="Z30" s="37">
        <v>7</v>
      </c>
      <c r="AA30" s="39">
        <v>5</v>
      </c>
    </row>
    <row r="31" spans="1:27" ht="14" customHeight="1">
      <c r="A31" s="29"/>
      <c r="B31" s="30"/>
      <c r="D31" s="31"/>
      <c r="E31" s="31"/>
      <c r="F31" s="31"/>
      <c r="G31" s="31"/>
      <c r="H31" s="31"/>
      <c r="I31" s="31"/>
      <c r="K31" s="31"/>
      <c r="L31" s="31"/>
      <c r="M31" s="31"/>
      <c r="T31" s="31"/>
      <c r="U31" s="32"/>
      <c r="AA31" s="33"/>
    </row>
    <row r="32" spans="1:27" s="40" customFormat="1">
      <c r="A32" s="41"/>
      <c r="B32" s="42" t="s">
        <v>44</v>
      </c>
      <c r="C32" s="46"/>
      <c r="D32" s="43">
        <f t="shared" ref="D32:M32" si="8">AVERAGE(D21:D30)</f>
        <v>69.977213464557693</v>
      </c>
      <c r="E32" s="43">
        <f t="shared" si="8"/>
        <v>7.4876666666666658</v>
      </c>
      <c r="F32" s="43">
        <f t="shared" si="8"/>
        <v>7.4071461474890619</v>
      </c>
      <c r="G32" s="43">
        <f t="shared" si="8"/>
        <v>13.074398150275696</v>
      </c>
      <c r="H32" s="43">
        <f t="shared" si="8"/>
        <v>0.54086583798729826</v>
      </c>
      <c r="I32" s="43">
        <f t="shared" si="8"/>
        <v>0.53513819359043291</v>
      </c>
      <c r="J32" s="44">
        <f t="shared" si="8"/>
        <v>364.88888888888891</v>
      </c>
      <c r="K32" s="43">
        <f t="shared" si="8"/>
        <v>99.070619588322486</v>
      </c>
      <c r="L32" s="43">
        <f t="shared" si="8"/>
        <v>18.122222222222224</v>
      </c>
      <c r="M32" s="43">
        <f t="shared" si="8"/>
        <v>17.926765230766478</v>
      </c>
      <c r="N32" s="43"/>
      <c r="O32" s="43">
        <f t="shared" ref="O32:R32" si="9">AVERAGE(O21:O30)</f>
        <v>60.588888888888881</v>
      </c>
      <c r="P32" s="43">
        <f t="shared" si="9"/>
        <v>1.6666666666666667</v>
      </c>
      <c r="Q32" s="43">
        <f t="shared" si="9"/>
        <v>4.5555555555555554</v>
      </c>
      <c r="R32" s="44">
        <f t="shared" si="9"/>
        <v>47</v>
      </c>
      <c r="S32" s="46"/>
      <c r="T32" s="43">
        <f t="shared" ref="T32:AA32" si="10">AVERAGE(T21:T30)</f>
        <v>60.944444444444443</v>
      </c>
      <c r="U32" s="43">
        <f t="shared" si="10"/>
        <v>0.15146604938271604</v>
      </c>
      <c r="V32" s="44">
        <f t="shared" si="10"/>
        <v>717.5</v>
      </c>
      <c r="W32" s="44">
        <f t="shared" si="10"/>
        <v>3.6666666666666665</v>
      </c>
      <c r="X32" s="44">
        <f t="shared" si="10"/>
        <v>4.2222222222222223</v>
      </c>
      <c r="Y32" s="44">
        <f t="shared" si="10"/>
        <v>4.666666666666667</v>
      </c>
      <c r="Z32" s="44">
        <f t="shared" si="10"/>
        <v>4.8888888888888893</v>
      </c>
      <c r="AA32" s="45">
        <f t="shared" si="10"/>
        <v>3.5555555555555554</v>
      </c>
    </row>
    <row r="33" spans="1:27" s="40" customFormat="1">
      <c r="A33" s="47"/>
      <c r="B33" s="48" t="s">
        <v>45</v>
      </c>
      <c r="C33" s="46"/>
      <c r="D33" s="46">
        <f t="shared" ref="D33:M33" si="11">STDEV(D21:D30)</f>
        <v>1.1730294377945178</v>
      </c>
      <c r="E33" s="46">
        <f t="shared" si="11"/>
        <v>0.55019673299648009</v>
      </c>
      <c r="F33" s="46">
        <f t="shared" si="11"/>
        <v>0.53171702391322884</v>
      </c>
      <c r="G33" s="46">
        <f t="shared" si="11"/>
        <v>0.29416982389499186</v>
      </c>
      <c r="H33" s="46">
        <f t="shared" si="11"/>
        <v>3.9029584244688525E-2</v>
      </c>
      <c r="I33" s="46">
        <f t="shared" si="11"/>
        <v>3.9088667058149652E-2</v>
      </c>
      <c r="J33" s="49">
        <f t="shared" si="11"/>
        <v>62.472883006238185</v>
      </c>
      <c r="K33" s="46">
        <f t="shared" si="11"/>
        <v>1.5224446239517608</v>
      </c>
      <c r="L33" s="46">
        <f t="shared" si="11"/>
        <v>2.0840332157727941</v>
      </c>
      <c r="M33" s="46">
        <f t="shared" si="11"/>
        <v>2.0379878932888218</v>
      </c>
      <c r="N33" s="46"/>
      <c r="O33" s="46">
        <f t="shared" ref="O33:R33" si="12">STDEV(O21:O30)</f>
        <v>1.8251331762671759</v>
      </c>
      <c r="P33" s="46">
        <f t="shared" si="12"/>
        <v>0.20615528128088406</v>
      </c>
      <c r="Q33" s="46">
        <f t="shared" si="12"/>
        <v>1.7386137517510254</v>
      </c>
      <c r="R33" s="49">
        <f t="shared" si="12"/>
        <v>20.018741219167602</v>
      </c>
      <c r="S33" s="46"/>
      <c r="T33" s="46">
        <f t="shared" ref="T33:AA33" si="13">STDEV(T21:T30)</f>
        <v>1.8948028334836786</v>
      </c>
      <c r="U33" s="46">
        <f t="shared" si="13"/>
        <v>2.5061278208950093E-2</v>
      </c>
      <c r="V33" s="49">
        <f t="shared" si="13"/>
        <v>53.633594882312337</v>
      </c>
      <c r="W33" s="49">
        <f t="shared" si="13"/>
        <v>1.3228756555322954</v>
      </c>
      <c r="X33" s="49">
        <f t="shared" si="13"/>
        <v>2.0480342879074174</v>
      </c>
      <c r="Y33" s="49">
        <f t="shared" si="13"/>
        <v>1.3228756555322954</v>
      </c>
      <c r="Z33" s="49">
        <f t="shared" si="13"/>
        <v>1.1666666666666665</v>
      </c>
      <c r="AA33" s="50">
        <f t="shared" si="13"/>
        <v>1.0137937550497036</v>
      </c>
    </row>
    <row r="34" spans="1:27">
      <c r="A34" s="51"/>
      <c r="B34" s="37"/>
      <c r="D34" s="36"/>
      <c r="E34" s="36"/>
      <c r="F34" s="36"/>
      <c r="G34" s="36"/>
      <c r="H34" s="36"/>
      <c r="I34" s="36"/>
      <c r="J34" s="37"/>
      <c r="K34" s="36"/>
      <c r="L34" s="36"/>
      <c r="M34" s="36"/>
      <c r="N34" s="37"/>
      <c r="O34" s="37"/>
      <c r="P34" s="37"/>
      <c r="Q34" s="37"/>
      <c r="R34" s="37"/>
      <c r="T34" s="36"/>
      <c r="U34" s="38"/>
      <c r="V34" s="37"/>
      <c r="W34" s="37"/>
      <c r="X34" s="37"/>
      <c r="Y34" s="37"/>
      <c r="Z34" s="37"/>
      <c r="AA34" s="39"/>
    </row>
    <row r="35" spans="1:27">
      <c r="A35" s="52" t="s">
        <v>47</v>
      </c>
      <c r="D35" s="31"/>
      <c r="E35" s="31"/>
      <c r="F35" s="31"/>
      <c r="G35" s="31"/>
      <c r="H35" s="31"/>
      <c r="I35" s="31"/>
      <c r="K35" s="31"/>
      <c r="L35" s="31"/>
      <c r="M35" s="31"/>
      <c r="T35" s="31"/>
      <c r="U35" s="32"/>
      <c r="AA35" s="33"/>
    </row>
    <row r="36" spans="1:27">
      <c r="A36" s="34">
        <v>1840</v>
      </c>
      <c r="B36" s="35" t="s">
        <v>34</v>
      </c>
      <c r="D36" s="36">
        <v>72.830557712773597</v>
      </c>
      <c r="E36" s="36">
        <v>10.94</v>
      </c>
      <c r="F36" s="36">
        <f t="shared" ref="F36:F45" si="14">86/(100-$G36)*E36</f>
        <v>10.737818971841312</v>
      </c>
      <c r="G36" s="36">
        <v>12.380716934486969</v>
      </c>
      <c r="H36" s="36">
        <v>0.43093446481259906</v>
      </c>
      <c r="I36" s="36">
        <f t="shared" ref="I36:I45" si="15">86/(100-$G36)*H36</f>
        <v>0.42297040876462599</v>
      </c>
      <c r="J36" s="37">
        <v>390</v>
      </c>
      <c r="K36" s="36">
        <v>93.037343761981447</v>
      </c>
      <c r="L36" s="36">
        <v>32.299999999999997</v>
      </c>
      <c r="M36" s="36">
        <f t="shared" ref="M36:M45" si="16">86/(100-$G36)*L36</f>
        <v>31.7030669826759</v>
      </c>
      <c r="N36" s="37"/>
      <c r="O36" s="37">
        <v>64.2</v>
      </c>
      <c r="P36" s="37">
        <v>5.7</v>
      </c>
      <c r="Q36" s="37">
        <v>9.3000000000000007</v>
      </c>
      <c r="R36" s="37">
        <v>32</v>
      </c>
      <c r="T36" s="36">
        <v>64</v>
      </c>
      <c r="U36" s="38">
        <v>0.11805555555555557</v>
      </c>
      <c r="V36" s="37">
        <v>977.5</v>
      </c>
      <c r="W36" s="37">
        <v>8</v>
      </c>
      <c r="X36" s="37">
        <v>8</v>
      </c>
      <c r="Y36" s="37">
        <v>9</v>
      </c>
      <c r="Z36" s="37">
        <v>8</v>
      </c>
      <c r="AA36" s="39">
        <v>8</v>
      </c>
    </row>
    <row r="37" spans="1:27">
      <c r="A37" s="29">
        <v>1841</v>
      </c>
      <c r="B37" s="30" t="s">
        <v>35</v>
      </c>
      <c r="D37" s="31">
        <v>68.2326985837595</v>
      </c>
      <c r="E37" s="31">
        <v>9.2013999999999996</v>
      </c>
      <c r="F37" s="31">
        <f t="shared" si="14"/>
        <v>9.0930717608408411</v>
      </c>
      <c r="G37" s="31">
        <v>12.975458589493627</v>
      </c>
      <c r="H37" s="31">
        <v>0.54534637757802173</v>
      </c>
      <c r="I37" s="31">
        <f t="shared" si="15"/>
        <v>0.53892600537217783</v>
      </c>
      <c r="J37" s="1">
        <v>390</v>
      </c>
      <c r="K37" s="31">
        <v>96.908009092124615</v>
      </c>
      <c r="L37" s="31">
        <v>27.349999999999998</v>
      </c>
      <c r="M37" s="31">
        <f t="shared" si="16"/>
        <v>27.028007983458714</v>
      </c>
      <c r="O37" s="1">
        <v>64.900000000000006</v>
      </c>
      <c r="P37" s="1">
        <v>5</v>
      </c>
      <c r="Q37" s="1">
        <v>7.1</v>
      </c>
      <c r="R37" s="1">
        <v>41</v>
      </c>
      <c r="T37" s="31">
        <v>64</v>
      </c>
      <c r="U37" s="32">
        <v>0.13194444444444445</v>
      </c>
      <c r="V37" s="1">
        <v>862.5</v>
      </c>
      <c r="W37" s="1">
        <v>7</v>
      </c>
      <c r="X37" s="1">
        <v>6</v>
      </c>
      <c r="Y37" s="1">
        <v>7</v>
      </c>
      <c r="Z37" s="1">
        <v>7</v>
      </c>
      <c r="AA37" s="33">
        <v>6</v>
      </c>
    </row>
    <row r="38" spans="1:27">
      <c r="A38" s="34">
        <v>1830</v>
      </c>
      <c r="B38" s="35" t="s">
        <v>36</v>
      </c>
      <c r="D38" s="36">
        <v>72.880428338182838</v>
      </c>
      <c r="E38" s="36">
        <v>10.174300000000001</v>
      </c>
      <c r="F38" s="36">
        <f t="shared" si="14"/>
        <v>10.072942921724147</v>
      </c>
      <c r="G38" s="36">
        <v>13.134641305975819</v>
      </c>
      <c r="H38" s="36">
        <v>0.51635111876072981</v>
      </c>
      <c r="I38" s="36">
        <f t="shared" si="15"/>
        <v>0.51120719330521391</v>
      </c>
      <c r="J38" s="37">
        <v>445</v>
      </c>
      <c r="K38" s="36">
        <v>91.609224213560594</v>
      </c>
      <c r="L38" s="36">
        <v>30.950000000000003</v>
      </c>
      <c r="M38" s="36">
        <f t="shared" si="16"/>
        <v>30.641673965517274</v>
      </c>
      <c r="N38" s="37"/>
      <c r="O38" s="37">
        <v>62.8</v>
      </c>
      <c r="P38" s="37">
        <v>5.2</v>
      </c>
      <c r="Q38" s="37">
        <v>7</v>
      </c>
      <c r="R38" s="37">
        <v>36</v>
      </c>
      <c r="T38" s="36">
        <v>62</v>
      </c>
      <c r="U38" s="38">
        <v>0.12083333333333333</v>
      </c>
      <c r="V38" s="37">
        <v>877.5</v>
      </c>
      <c r="W38" s="37">
        <v>7</v>
      </c>
      <c r="X38" s="37">
        <v>6</v>
      </c>
      <c r="Y38" s="37">
        <v>7</v>
      </c>
      <c r="Z38" s="37">
        <v>6</v>
      </c>
      <c r="AA38" s="39">
        <v>7</v>
      </c>
    </row>
    <row r="39" spans="1:27">
      <c r="A39" s="29">
        <v>1831</v>
      </c>
      <c r="B39" s="30" t="s">
        <v>37</v>
      </c>
      <c r="D39" s="31">
        <v>69.187379314936891</v>
      </c>
      <c r="E39" s="31">
        <v>8.6058000000000003</v>
      </c>
      <c r="F39" s="31">
        <f t="shared" si="14"/>
        <v>8.5167126950419902</v>
      </c>
      <c r="G39" s="31">
        <v>13.100414854800846</v>
      </c>
      <c r="H39" s="31">
        <v>0.45941300898993853</v>
      </c>
      <c r="I39" s="31">
        <f t="shared" si="15"/>
        <v>0.4546571621385635</v>
      </c>
      <c r="J39" s="1">
        <v>374</v>
      </c>
      <c r="K39" s="31">
        <v>99.199177663033097</v>
      </c>
      <c r="L39" s="31">
        <v>25.049999999999997</v>
      </c>
      <c r="M39" s="31">
        <f t="shared" si="16"/>
        <v>24.790682215575757</v>
      </c>
      <c r="O39" s="1">
        <v>61.7</v>
      </c>
      <c r="P39" s="1">
        <v>5.7</v>
      </c>
      <c r="Q39" s="1">
        <v>11</v>
      </c>
      <c r="R39" s="1">
        <v>25</v>
      </c>
      <c r="T39" s="31">
        <v>61.5</v>
      </c>
      <c r="U39" s="32">
        <v>0.18333333333333335</v>
      </c>
      <c r="V39" s="1">
        <v>767.5</v>
      </c>
      <c r="W39" s="1">
        <v>6</v>
      </c>
      <c r="X39" s="1">
        <v>6</v>
      </c>
      <c r="Y39" s="1">
        <v>5</v>
      </c>
      <c r="Z39" s="1">
        <v>4</v>
      </c>
      <c r="AA39" s="33">
        <v>4</v>
      </c>
    </row>
    <row r="40" spans="1:27">
      <c r="A40" s="34">
        <v>1834</v>
      </c>
      <c r="B40" s="35" t="s">
        <v>38</v>
      </c>
      <c r="D40" s="36">
        <v>68.306916083583218</v>
      </c>
      <c r="E40" s="36">
        <v>8.3602000000000007</v>
      </c>
      <c r="F40" s="36">
        <f t="shared" si="14"/>
        <v>8.2880886416767439</v>
      </c>
      <c r="G40" s="36">
        <v>13.251748251748253</v>
      </c>
      <c r="H40" s="36">
        <v>0.52173345941886196</v>
      </c>
      <c r="I40" s="36">
        <f t="shared" si="15"/>
        <v>0.51723321918042442</v>
      </c>
      <c r="J40" s="37">
        <v>433</v>
      </c>
      <c r="K40" s="36">
        <v>97.180451127819552</v>
      </c>
      <c r="L40" s="36">
        <v>23.549999999999997</v>
      </c>
      <c r="M40" s="36">
        <f t="shared" si="16"/>
        <v>23.346868198307131</v>
      </c>
      <c r="N40" s="37"/>
      <c r="O40" s="37">
        <v>62.4</v>
      </c>
      <c r="P40" s="37">
        <v>1.8</v>
      </c>
      <c r="Q40" s="37">
        <v>8.6999999999999993</v>
      </c>
      <c r="R40" s="37">
        <v>23</v>
      </c>
      <c r="T40" s="36">
        <v>61.5</v>
      </c>
      <c r="U40" s="38">
        <v>0.21041666666666667</v>
      </c>
      <c r="V40" s="37">
        <v>770</v>
      </c>
      <c r="W40" s="37">
        <v>6</v>
      </c>
      <c r="X40" s="37">
        <v>6</v>
      </c>
      <c r="Y40" s="37">
        <v>5</v>
      </c>
      <c r="Z40" s="37">
        <v>4</v>
      </c>
      <c r="AA40" s="39">
        <v>4</v>
      </c>
    </row>
    <row r="41" spans="1:27">
      <c r="A41" s="29">
        <v>1835</v>
      </c>
      <c r="B41" s="30" t="s">
        <v>39</v>
      </c>
      <c r="D41" s="31">
        <v>72.189078433241221</v>
      </c>
      <c r="E41" s="31">
        <v>10.35</v>
      </c>
      <c r="F41" s="31">
        <f t="shared" si="14"/>
        <v>10.251312845303868</v>
      </c>
      <c r="G41" s="31">
        <v>13.172096741954846</v>
      </c>
      <c r="H41" s="31">
        <v>0.49401976079043491</v>
      </c>
      <c r="I41" s="31">
        <f t="shared" si="15"/>
        <v>0.48930928692028314</v>
      </c>
      <c r="J41" s="1">
        <v>425</v>
      </c>
      <c r="K41" s="31">
        <v>97.576870010840651</v>
      </c>
      <c r="L41" s="31">
        <v>28.5</v>
      </c>
      <c r="M41" s="31">
        <f t="shared" si="16"/>
        <v>28.228252762430945</v>
      </c>
      <c r="O41" s="1">
        <v>60.5</v>
      </c>
      <c r="P41" s="1">
        <v>6.3</v>
      </c>
      <c r="Q41" s="1">
        <v>12.7</v>
      </c>
      <c r="R41" s="1">
        <v>24</v>
      </c>
      <c r="T41" s="31">
        <v>60.5</v>
      </c>
      <c r="U41" s="32">
        <v>0.12916666666666668</v>
      </c>
      <c r="V41" s="1">
        <v>860</v>
      </c>
      <c r="W41" s="1">
        <v>7</v>
      </c>
      <c r="X41" s="1">
        <v>2</v>
      </c>
      <c r="Y41" s="1">
        <v>6</v>
      </c>
      <c r="Z41" s="1">
        <v>7</v>
      </c>
      <c r="AA41" s="33">
        <v>6</v>
      </c>
    </row>
    <row r="42" spans="1:27">
      <c r="A42" s="34">
        <v>1838</v>
      </c>
      <c r="B42" s="35" t="s">
        <v>40</v>
      </c>
      <c r="D42" s="36">
        <v>72.145695875294209</v>
      </c>
      <c r="E42" s="36">
        <v>12.077</v>
      </c>
      <c r="F42" s="36">
        <f t="shared" si="14"/>
        <v>12.016751325036182</v>
      </c>
      <c r="G42" s="36">
        <v>13.568819732826356</v>
      </c>
      <c r="H42" s="36">
        <v>0.44029529579239834</v>
      </c>
      <c r="I42" s="36">
        <f t="shared" si="15"/>
        <v>0.43809878936163787</v>
      </c>
      <c r="J42" s="37">
        <v>475</v>
      </c>
      <c r="K42" s="36">
        <v>88.486968703335947</v>
      </c>
      <c r="L42" s="36">
        <v>36.049999999999997</v>
      </c>
      <c r="M42" s="36">
        <f t="shared" si="16"/>
        <v>35.870156931982635</v>
      </c>
      <c r="N42" s="37"/>
      <c r="O42" s="37">
        <v>68.7</v>
      </c>
      <c r="P42" s="37">
        <v>7.5</v>
      </c>
      <c r="Q42" s="37">
        <v>13.8</v>
      </c>
      <c r="R42" s="37">
        <v>17</v>
      </c>
      <c r="T42" s="36">
        <v>68.5</v>
      </c>
      <c r="U42" s="38">
        <v>0.10069444444444443</v>
      </c>
      <c r="V42" s="37">
        <v>977.5</v>
      </c>
      <c r="W42" s="37">
        <v>8</v>
      </c>
      <c r="X42" s="37">
        <v>8</v>
      </c>
      <c r="Y42" s="37">
        <v>8</v>
      </c>
      <c r="Z42" s="37">
        <v>9</v>
      </c>
      <c r="AA42" s="39">
        <v>8</v>
      </c>
    </row>
    <row r="43" spans="1:27">
      <c r="A43" s="29">
        <v>1842</v>
      </c>
      <c r="B43" s="30" t="s">
        <v>41</v>
      </c>
      <c r="D43" s="31">
        <v>73.495286439448876</v>
      </c>
      <c r="E43" s="31">
        <v>10.722</v>
      </c>
      <c r="F43" s="31">
        <f t="shared" si="14"/>
        <v>10.66869641152079</v>
      </c>
      <c r="G43" s="31">
        <v>13.570321580782661</v>
      </c>
      <c r="H43" s="31">
        <v>0.44503049283008111</v>
      </c>
      <c r="I43" s="31">
        <f t="shared" si="15"/>
        <v>0.44281805837284233</v>
      </c>
      <c r="J43" s="1">
        <v>451</v>
      </c>
      <c r="K43" s="31">
        <v>99.829351535836182</v>
      </c>
      <c r="L43" s="31">
        <v>28.549999999999997</v>
      </c>
      <c r="M43" s="31">
        <f t="shared" si="16"/>
        <v>28.408065897119805</v>
      </c>
      <c r="O43" s="1">
        <v>65.8</v>
      </c>
      <c r="P43" s="1">
        <v>12.2</v>
      </c>
      <c r="Q43" s="1">
        <v>27</v>
      </c>
      <c r="R43" s="1">
        <v>7</v>
      </c>
      <c r="T43" s="31">
        <v>66</v>
      </c>
      <c r="U43" s="32">
        <v>0.17500000000000002</v>
      </c>
      <c r="V43" s="1">
        <v>907.5</v>
      </c>
      <c r="W43" s="1">
        <v>7</v>
      </c>
      <c r="X43" s="1">
        <v>8</v>
      </c>
      <c r="Y43" s="1">
        <v>7</v>
      </c>
      <c r="Z43" s="1">
        <v>7</v>
      </c>
      <c r="AA43" s="33">
        <v>7</v>
      </c>
    </row>
    <row r="44" spans="1:27">
      <c r="A44" s="34">
        <v>1478</v>
      </c>
      <c r="B44" s="35" t="s">
        <v>42</v>
      </c>
      <c r="D44" s="36">
        <v>71.651746872643599</v>
      </c>
      <c r="E44" s="36">
        <v>7.97</v>
      </c>
      <c r="F44" s="36">
        <f t="shared" si="14"/>
        <v>7.9014530975395507</v>
      </c>
      <c r="G44" s="36">
        <v>13.253930443068214</v>
      </c>
      <c r="H44" s="36">
        <v>0.43014394580859688</v>
      </c>
      <c r="I44" s="36">
        <f t="shared" si="15"/>
        <v>0.426444443286979</v>
      </c>
      <c r="J44" s="37">
        <v>392</v>
      </c>
      <c r="K44" s="36">
        <v>99.561369757599095</v>
      </c>
      <c r="L44" s="36">
        <v>22.799999999999997</v>
      </c>
      <c r="M44" s="36">
        <f t="shared" si="16"/>
        <v>22.603905975395453</v>
      </c>
      <c r="N44" s="37"/>
      <c r="O44" s="37">
        <v>59.6</v>
      </c>
      <c r="P44" s="37">
        <v>2.2000000000000002</v>
      </c>
      <c r="Q44" s="37">
        <v>7.9</v>
      </c>
      <c r="R44" s="37">
        <v>20</v>
      </c>
      <c r="T44" s="36">
        <v>60.5</v>
      </c>
      <c r="U44" s="38">
        <v>0.15277777777777776</v>
      </c>
      <c r="V44" s="37">
        <v>835</v>
      </c>
      <c r="W44" s="37">
        <v>6</v>
      </c>
      <c r="X44" s="37">
        <v>8</v>
      </c>
      <c r="Y44" s="37">
        <v>6</v>
      </c>
      <c r="Z44" s="37">
        <v>7</v>
      </c>
      <c r="AA44" s="39">
        <v>6</v>
      </c>
    </row>
    <row r="45" spans="1:27">
      <c r="A45" s="29">
        <v>1657</v>
      </c>
      <c r="B45" s="30" t="s">
        <v>43</v>
      </c>
      <c r="D45" s="31">
        <v>71.006225066008838</v>
      </c>
      <c r="E45" s="31">
        <v>10.4</v>
      </c>
      <c r="F45" s="31">
        <f t="shared" si="14"/>
        <v>10.352004611482588</v>
      </c>
      <c r="G45" s="31">
        <v>13.601274963892592</v>
      </c>
      <c r="H45" s="31">
        <v>0.42747593408391071</v>
      </c>
      <c r="I45" s="31">
        <f t="shared" si="15"/>
        <v>0.42550315778216063</v>
      </c>
      <c r="J45" s="1">
        <v>298</v>
      </c>
      <c r="K45" s="31">
        <v>97.602486657674035</v>
      </c>
      <c r="L45" s="31">
        <v>29.199999999999996</v>
      </c>
      <c r="M45" s="31">
        <f t="shared" si="16"/>
        <v>29.065243716854955</v>
      </c>
      <c r="O45" s="1">
        <v>64.5</v>
      </c>
      <c r="P45" s="1">
        <v>5.5</v>
      </c>
      <c r="Q45" s="1">
        <v>12.9</v>
      </c>
      <c r="R45" s="1">
        <v>20</v>
      </c>
      <c r="T45" s="31">
        <v>65.5</v>
      </c>
      <c r="U45" s="32">
        <v>0.12986111111111112</v>
      </c>
      <c r="V45" s="1">
        <v>907.5</v>
      </c>
      <c r="W45" s="1">
        <v>7</v>
      </c>
      <c r="X45" s="1">
        <v>8</v>
      </c>
      <c r="Y45" s="1">
        <v>7</v>
      </c>
      <c r="Z45" s="1">
        <v>8</v>
      </c>
      <c r="AA45" s="33">
        <v>7</v>
      </c>
    </row>
    <row r="46" spans="1:27">
      <c r="A46" s="34"/>
      <c r="B46" s="35"/>
      <c r="D46" s="36"/>
      <c r="E46" s="36"/>
      <c r="F46" s="36"/>
      <c r="G46" s="36"/>
      <c r="H46" s="36"/>
      <c r="I46" s="36"/>
      <c r="J46" s="37"/>
      <c r="K46" s="36"/>
      <c r="L46" s="36"/>
      <c r="M46" s="36"/>
      <c r="N46" s="37"/>
      <c r="O46" s="37"/>
      <c r="P46" s="37"/>
      <c r="Q46" s="37"/>
      <c r="R46" s="37"/>
      <c r="T46" s="36"/>
      <c r="U46" s="38"/>
      <c r="V46" s="37"/>
      <c r="W46" s="37"/>
      <c r="X46" s="37"/>
      <c r="Y46" s="37"/>
      <c r="Z46" s="37"/>
      <c r="AA46" s="39"/>
    </row>
    <row r="47" spans="1:27" s="40" customFormat="1">
      <c r="A47" s="47"/>
      <c r="B47" s="48" t="s">
        <v>44</v>
      </c>
      <c r="C47" s="46"/>
      <c r="D47" s="46">
        <f t="shared" ref="D47:M47" si="17">AVERAGE(D36:D45)</f>
        <v>71.192601271987286</v>
      </c>
      <c r="E47" s="46">
        <f t="shared" si="17"/>
        <v>9.8800699999999999</v>
      </c>
      <c r="F47" s="46">
        <f t="shared" si="17"/>
        <v>9.7898853282007998</v>
      </c>
      <c r="G47" s="46">
        <f t="shared" si="17"/>
        <v>13.200942339903019</v>
      </c>
      <c r="H47" s="46">
        <f t="shared" si="17"/>
        <v>0.47107438588655731</v>
      </c>
      <c r="I47" s="46">
        <f t="shared" si="17"/>
        <v>0.46671677244849086</v>
      </c>
      <c r="J47" s="49">
        <f t="shared" si="17"/>
        <v>407.3</v>
      </c>
      <c r="K47" s="46">
        <f t="shared" si="17"/>
        <v>96.099125252380517</v>
      </c>
      <c r="L47" s="46">
        <f t="shared" si="17"/>
        <v>28.43</v>
      </c>
      <c r="M47" s="46">
        <f t="shared" si="17"/>
        <v>28.168592462931855</v>
      </c>
      <c r="N47" s="46"/>
      <c r="O47" s="46">
        <f t="shared" ref="O47:R47" si="18">AVERAGE(O36:O45)</f>
        <v>63.510000000000005</v>
      </c>
      <c r="P47" s="46">
        <f t="shared" si="18"/>
        <v>5.7100000000000009</v>
      </c>
      <c r="Q47" s="46">
        <f t="shared" si="18"/>
        <v>11.74</v>
      </c>
      <c r="R47" s="49">
        <f t="shared" si="18"/>
        <v>24.5</v>
      </c>
      <c r="S47" s="46"/>
      <c r="T47" s="46">
        <f t="shared" ref="T47:AA47" si="19">AVERAGE(T36:T45)</f>
        <v>63.4</v>
      </c>
      <c r="U47" s="46">
        <f t="shared" si="19"/>
        <v>0.14520833333333333</v>
      </c>
      <c r="V47" s="49">
        <f t="shared" si="19"/>
        <v>874.25</v>
      </c>
      <c r="W47" s="49">
        <f t="shared" si="19"/>
        <v>6.9</v>
      </c>
      <c r="X47" s="49">
        <f t="shared" si="19"/>
        <v>6.6</v>
      </c>
      <c r="Y47" s="49">
        <f t="shared" si="19"/>
        <v>6.7</v>
      </c>
      <c r="Z47" s="49">
        <f t="shared" si="19"/>
        <v>6.7</v>
      </c>
      <c r="AA47" s="50">
        <f t="shared" si="19"/>
        <v>6.3</v>
      </c>
    </row>
    <row r="48" spans="1:27" s="40" customFormat="1">
      <c r="A48" s="41"/>
      <c r="B48" s="42" t="s">
        <v>45</v>
      </c>
      <c r="C48" s="46"/>
      <c r="D48" s="43">
        <f t="shared" ref="D48:M48" si="20">STDEV(D36:D45)</f>
        <v>1.9462227046153735</v>
      </c>
      <c r="E48" s="43">
        <f t="shared" si="20"/>
        <v>1.3029565133444159</v>
      </c>
      <c r="F48" s="43">
        <f t="shared" si="20"/>
        <v>1.2981577375110531</v>
      </c>
      <c r="G48" s="43">
        <f t="shared" si="20"/>
        <v>0.36153627414027961</v>
      </c>
      <c r="H48" s="43">
        <f t="shared" si="20"/>
        <v>4.4231847378055564E-2</v>
      </c>
      <c r="I48" s="43">
        <f t="shared" si="20"/>
        <v>4.3494115214703637E-2</v>
      </c>
      <c r="J48" s="44">
        <f t="shared" si="20"/>
        <v>50.305842382150686</v>
      </c>
      <c r="K48" s="43">
        <f t="shared" si="20"/>
        <v>3.7897240950610542</v>
      </c>
      <c r="L48" s="43">
        <f t="shared" si="20"/>
        <v>4.0566269513257067</v>
      </c>
      <c r="M48" s="43">
        <f t="shared" si="20"/>
        <v>4.023729600078406</v>
      </c>
      <c r="N48" s="43"/>
      <c r="O48" s="43">
        <f t="shared" ref="O48:R48" si="21">STDEV(O36:O45)</f>
        <v>2.6859511040473794</v>
      </c>
      <c r="P48" s="43">
        <f t="shared" si="21"/>
        <v>2.8691655775000333</v>
      </c>
      <c r="Q48" s="43">
        <f t="shared" si="21"/>
        <v>5.9054024230172306</v>
      </c>
      <c r="R48" s="44">
        <f t="shared" si="21"/>
        <v>9.8121240196900175</v>
      </c>
      <c r="S48" s="46"/>
      <c r="T48" s="43">
        <f t="shared" ref="T48:AA48" si="22">STDEV(T36:T45)</f>
        <v>2.6645825188948455</v>
      </c>
      <c r="U48" s="43">
        <f t="shared" si="22"/>
        <v>3.4370829962803669E-2</v>
      </c>
      <c r="V48" s="44">
        <f t="shared" si="22"/>
        <v>72.792036347086452</v>
      </c>
      <c r="W48" s="44">
        <f t="shared" si="22"/>
        <v>0.73786478737262018</v>
      </c>
      <c r="X48" s="44">
        <f t="shared" si="22"/>
        <v>1.8973665961010269</v>
      </c>
      <c r="Y48" s="44">
        <f t="shared" si="22"/>
        <v>1.2516655570345734</v>
      </c>
      <c r="Z48" s="44">
        <f t="shared" si="22"/>
        <v>1.6363916944844776</v>
      </c>
      <c r="AA48" s="45">
        <f t="shared" si="22"/>
        <v>1.4181364924121773</v>
      </c>
    </row>
    <row r="49" spans="1:27">
      <c r="A49" s="14"/>
      <c r="D49" s="31"/>
      <c r="E49" s="31"/>
      <c r="F49" s="31"/>
      <c r="G49" s="31"/>
      <c r="H49" s="31"/>
      <c r="I49" s="31"/>
      <c r="K49" s="31"/>
      <c r="L49" s="31"/>
      <c r="M49" s="31"/>
      <c r="T49" s="31"/>
      <c r="U49" s="32"/>
      <c r="AA49" s="33"/>
    </row>
    <row r="50" spans="1:27">
      <c r="A50" s="53" t="s">
        <v>48</v>
      </c>
      <c r="B50" s="37"/>
      <c r="D50" s="36"/>
      <c r="E50" s="36"/>
      <c r="F50" s="36"/>
      <c r="G50" s="36"/>
      <c r="H50" s="36"/>
      <c r="I50" s="36"/>
      <c r="J50" s="37"/>
      <c r="K50" s="36"/>
      <c r="L50" s="36"/>
      <c r="M50" s="36"/>
      <c r="N50" s="37"/>
      <c r="O50" s="37"/>
      <c r="P50" s="37"/>
      <c r="Q50" s="37"/>
      <c r="R50" s="37"/>
      <c r="T50" s="36"/>
      <c r="U50" s="38"/>
      <c r="V50" s="37"/>
      <c r="W50" s="37"/>
      <c r="X50" s="37"/>
      <c r="Y50" s="37"/>
      <c r="Z50" s="37"/>
      <c r="AA50" s="39"/>
    </row>
    <row r="51" spans="1:27">
      <c r="A51" s="29">
        <v>1840</v>
      </c>
      <c r="B51" s="30" t="s">
        <v>34</v>
      </c>
      <c r="D51" s="1">
        <v>72.099999999999994</v>
      </c>
      <c r="E51" s="31">
        <v>11.32</v>
      </c>
      <c r="F51" s="31">
        <f t="shared" ref="F51:F60" si="23">86/(100-$G51)*E51</f>
        <v>11.436458223684232</v>
      </c>
      <c r="G51" s="31">
        <v>14.875743787189506</v>
      </c>
      <c r="H51" s="31">
        <v>0.54912473843142884</v>
      </c>
      <c r="I51" s="31">
        <f t="shared" ref="I51:I60" si="24">86/(100-$G51)*H51</f>
        <v>0.55477403981118079</v>
      </c>
      <c r="J51" s="1">
        <v>389</v>
      </c>
      <c r="K51" s="31">
        <v>88.108920776446553</v>
      </c>
      <c r="L51" s="31">
        <v>30.9</v>
      </c>
      <c r="M51" s="31">
        <f t="shared" ref="M51:M60" si="25">86/(100-$G51)*L51</f>
        <v>31.217893914473738</v>
      </c>
      <c r="O51" s="1">
        <v>60.7</v>
      </c>
      <c r="P51" s="1">
        <v>5.7</v>
      </c>
      <c r="Q51" s="1">
        <v>7</v>
      </c>
      <c r="R51" s="1">
        <v>44</v>
      </c>
      <c r="T51" s="1">
        <v>60.7</v>
      </c>
      <c r="U51" s="32">
        <v>0.10208333333333335</v>
      </c>
      <c r="V51" s="1">
        <v>967.5</v>
      </c>
      <c r="W51" s="1">
        <v>5.5</v>
      </c>
      <c r="X51" s="1">
        <v>8</v>
      </c>
      <c r="Y51" s="1">
        <v>6</v>
      </c>
      <c r="Z51" s="1">
        <v>8</v>
      </c>
      <c r="AA51" s="33">
        <v>8</v>
      </c>
    </row>
    <row r="52" spans="1:27">
      <c r="A52" s="34">
        <v>1841</v>
      </c>
      <c r="B52" s="35" t="s">
        <v>35</v>
      </c>
      <c r="D52" s="37">
        <v>69.2</v>
      </c>
      <c r="E52" s="36">
        <v>12.13</v>
      </c>
      <c r="F52" s="36">
        <f t="shared" si="23"/>
        <v>12.221171858003386</v>
      </c>
      <c r="G52" s="36">
        <v>14.641573482428058</v>
      </c>
      <c r="H52" s="36">
        <v>0.46211698876974922</v>
      </c>
      <c r="I52" s="36">
        <f t="shared" si="24"/>
        <v>0.46559036589102437</v>
      </c>
      <c r="J52" s="37">
        <v>338</v>
      </c>
      <c r="K52" s="36">
        <v>73.911691542288551</v>
      </c>
      <c r="L52" s="36">
        <v>33.549999999999997</v>
      </c>
      <c r="M52" s="36">
        <f t="shared" si="25"/>
        <v>33.802169483595513</v>
      </c>
      <c r="N52" s="37"/>
      <c r="O52" s="37">
        <v>64.099999999999994</v>
      </c>
      <c r="P52" s="37">
        <v>6</v>
      </c>
      <c r="Q52" s="37">
        <v>9.6</v>
      </c>
      <c r="R52" s="37">
        <v>27</v>
      </c>
      <c r="T52" s="37">
        <v>63.099999999999994</v>
      </c>
      <c r="U52" s="38">
        <v>8.5416666666666655E-2</v>
      </c>
      <c r="V52" s="37">
        <v>1002.5</v>
      </c>
      <c r="W52" s="37">
        <v>8</v>
      </c>
      <c r="X52" s="37">
        <v>9</v>
      </c>
      <c r="Y52" s="37">
        <v>8</v>
      </c>
      <c r="Z52" s="37">
        <v>9</v>
      </c>
      <c r="AA52" s="39">
        <v>9</v>
      </c>
    </row>
    <row r="53" spans="1:27">
      <c r="A53" s="29">
        <v>1830</v>
      </c>
      <c r="B53" s="30" t="s">
        <v>36</v>
      </c>
      <c r="D53" s="1">
        <v>73.2</v>
      </c>
      <c r="E53" s="31">
        <v>9.92</v>
      </c>
      <c r="F53" s="31">
        <f t="shared" si="23"/>
        <v>10.008687162043268</v>
      </c>
      <c r="G53" s="31">
        <v>14.762047590481785</v>
      </c>
      <c r="H53" s="31">
        <v>0.51837824114545927</v>
      </c>
      <c r="I53" s="31">
        <f t="shared" si="24"/>
        <v>0.52301266605192809</v>
      </c>
      <c r="J53" s="1">
        <v>392</v>
      </c>
      <c r="K53" s="31">
        <v>99.599158151789737</v>
      </c>
      <c r="L53" s="31">
        <v>24.949999999999996</v>
      </c>
      <c r="M53" s="31">
        <f t="shared" si="25"/>
        <v>25.173058940824543</v>
      </c>
      <c r="O53" s="1">
        <v>61.2</v>
      </c>
      <c r="P53" s="1">
        <v>8.6999999999999993</v>
      </c>
      <c r="Q53" s="1">
        <v>12.5</v>
      </c>
      <c r="R53" s="1">
        <v>27</v>
      </c>
      <c r="T53" s="1">
        <v>60.2</v>
      </c>
      <c r="U53" s="32">
        <v>0.13055555555555556</v>
      </c>
      <c r="V53" s="1">
        <v>905</v>
      </c>
      <c r="W53" s="1">
        <v>6</v>
      </c>
      <c r="X53" s="1">
        <v>4</v>
      </c>
      <c r="Y53" s="1">
        <v>5</v>
      </c>
      <c r="Z53" s="1">
        <v>5</v>
      </c>
      <c r="AA53" s="33">
        <v>5</v>
      </c>
    </row>
    <row r="54" spans="1:27">
      <c r="A54" s="34">
        <v>1831</v>
      </c>
      <c r="B54" s="35" t="s">
        <v>37</v>
      </c>
      <c r="D54" s="37">
        <v>70.900000000000006</v>
      </c>
      <c r="E54" s="36">
        <v>11.83</v>
      </c>
      <c r="F54" s="36">
        <f t="shared" si="23"/>
        <v>11.903030837570851</v>
      </c>
      <c r="G54" s="36">
        <v>14.527651496228074</v>
      </c>
      <c r="H54" s="36">
        <v>0.48343678307069443</v>
      </c>
      <c r="I54" s="36">
        <f t="shared" si="24"/>
        <v>0.48642121191094889</v>
      </c>
      <c r="J54" s="37">
        <v>415</v>
      </c>
      <c r="K54" s="36">
        <v>93.274315214394903</v>
      </c>
      <c r="L54" s="36">
        <v>28.25</v>
      </c>
      <c r="M54" s="36">
        <f t="shared" si="25"/>
        <v>28.424397393184829</v>
      </c>
      <c r="N54" s="37"/>
      <c r="O54" s="37">
        <v>61.6</v>
      </c>
      <c r="P54" s="37">
        <v>7.5</v>
      </c>
      <c r="Q54" s="37">
        <v>10.3</v>
      </c>
      <c r="R54" s="37">
        <v>34</v>
      </c>
      <c r="T54" s="37">
        <v>61.6</v>
      </c>
      <c r="U54" s="38">
        <v>0.12152777777777778</v>
      </c>
      <c r="V54" s="37">
        <v>895</v>
      </c>
      <c r="W54" s="37">
        <v>4</v>
      </c>
      <c r="X54" s="37">
        <v>4</v>
      </c>
      <c r="Y54" s="37">
        <v>5</v>
      </c>
      <c r="Z54" s="37">
        <v>6</v>
      </c>
      <c r="AA54" s="39">
        <v>5</v>
      </c>
    </row>
    <row r="55" spans="1:27">
      <c r="A55" s="29">
        <v>1834</v>
      </c>
      <c r="B55" s="30" t="s">
        <v>38</v>
      </c>
      <c r="D55" s="1">
        <v>72.3</v>
      </c>
      <c r="E55" s="31">
        <v>11.66</v>
      </c>
      <c r="F55" s="31">
        <f t="shared" si="23"/>
        <v>11.71493934837094</v>
      </c>
      <c r="G55" s="31">
        <v>14.403312712033625</v>
      </c>
      <c r="H55" s="31">
        <v>0.53008601435005476</v>
      </c>
      <c r="I55" s="31">
        <f t="shared" si="24"/>
        <v>0.53258366273847169</v>
      </c>
      <c r="J55" s="1">
        <v>411</v>
      </c>
      <c r="K55" s="31">
        <v>97.578957382039576</v>
      </c>
      <c r="L55" s="31">
        <v>29</v>
      </c>
      <c r="M55" s="31">
        <f t="shared" si="25"/>
        <v>29.136641604010059</v>
      </c>
      <c r="O55" s="1">
        <v>62.4</v>
      </c>
      <c r="P55" s="1">
        <v>7.2</v>
      </c>
      <c r="Q55" s="1">
        <v>15.4</v>
      </c>
      <c r="R55" s="1">
        <v>15</v>
      </c>
      <c r="T55" s="1">
        <v>62.4</v>
      </c>
      <c r="U55" s="32">
        <v>0.12013888888888889</v>
      </c>
      <c r="V55" s="1">
        <v>960</v>
      </c>
      <c r="W55" s="1">
        <v>6</v>
      </c>
      <c r="X55" s="1">
        <v>8</v>
      </c>
      <c r="Y55" s="1">
        <v>7</v>
      </c>
      <c r="Z55" s="1">
        <v>8</v>
      </c>
      <c r="AA55" s="33">
        <v>8</v>
      </c>
    </row>
    <row r="56" spans="1:27">
      <c r="A56" s="34">
        <v>1835</v>
      </c>
      <c r="B56" s="35" t="s">
        <v>39</v>
      </c>
      <c r="D56" s="37">
        <v>73.5</v>
      </c>
      <c r="E56" s="36">
        <v>11.7</v>
      </c>
      <c r="F56" s="36">
        <f t="shared" si="23"/>
        <v>11.730985429537247</v>
      </c>
      <c r="G56" s="36">
        <v>14.227154569086238</v>
      </c>
      <c r="H56" s="36">
        <v>0.5089416564214807</v>
      </c>
      <c r="I56" s="36">
        <f t="shared" si="24"/>
        <v>0.51028950050982413</v>
      </c>
      <c r="J56" s="37">
        <v>356</v>
      </c>
      <c r="K56" s="36">
        <v>87.600710466564124</v>
      </c>
      <c r="L56" s="36">
        <v>33.049999999999997</v>
      </c>
      <c r="M56" s="36">
        <f t="shared" si="25"/>
        <v>33.137527217624445</v>
      </c>
      <c r="N56" s="37"/>
      <c r="O56" s="37">
        <v>61.7</v>
      </c>
      <c r="P56" s="37">
        <v>8.5</v>
      </c>
      <c r="Q56" s="37">
        <v>14.3</v>
      </c>
      <c r="R56" s="37">
        <v>21</v>
      </c>
      <c r="T56" s="37">
        <v>60.7</v>
      </c>
      <c r="U56" s="38">
        <v>0.10208333333333335</v>
      </c>
      <c r="V56" s="37">
        <v>962.5</v>
      </c>
      <c r="W56" s="37">
        <v>5</v>
      </c>
      <c r="X56" s="37">
        <v>1</v>
      </c>
      <c r="Y56" s="37">
        <v>5</v>
      </c>
      <c r="Z56" s="37">
        <v>3</v>
      </c>
      <c r="AA56" s="39">
        <v>6</v>
      </c>
    </row>
    <row r="57" spans="1:27">
      <c r="A57" s="29">
        <v>1838</v>
      </c>
      <c r="B57" s="30" t="s">
        <v>40</v>
      </c>
      <c r="D57" s="1">
        <v>68.3</v>
      </c>
      <c r="E57" s="31">
        <v>12.141</v>
      </c>
      <c r="F57" s="31">
        <f t="shared" si="23"/>
        <v>12.300401905153674</v>
      </c>
      <c r="G57" s="31">
        <v>15.114480969721185</v>
      </c>
      <c r="H57" s="31">
        <v>0.53156145761898599</v>
      </c>
      <c r="I57" s="31">
        <f t="shared" si="24"/>
        <v>0.53854044691564451</v>
      </c>
      <c r="J57" s="1">
        <v>412</v>
      </c>
      <c r="K57" s="31">
        <v>78.886428747152991</v>
      </c>
      <c r="L57" s="31">
        <v>35.5</v>
      </c>
      <c r="M57" s="31">
        <f t="shared" si="25"/>
        <v>35.966087441969812</v>
      </c>
      <c r="O57" s="1">
        <v>67.8</v>
      </c>
      <c r="P57" s="1">
        <v>7.2</v>
      </c>
      <c r="Q57" s="1">
        <v>12.8</v>
      </c>
      <c r="R57" s="1">
        <v>20</v>
      </c>
      <c r="T57" s="1">
        <v>66.8</v>
      </c>
      <c r="U57" s="32">
        <v>8.4722222222222213E-2</v>
      </c>
      <c r="V57" s="1">
        <v>1002.5</v>
      </c>
      <c r="W57" s="1">
        <v>9</v>
      </c>
      <c r="X57" s="1">
        <v>8</v>
      </c>
      <c r="Y57" s="1">
        <v>9</v>
      </c>
      <c r="Z57" s="1">
        <v>9</v>
      </c>
      <c r="AA57" s="33">
        <v>9</v>
      </c>
    </row>
    <row r="58" spans="1:27">
      <c r="A58" s="34">
        <v>1842</v>
      </c>
      <c r="B58" s="35" t="s">
        <v>41</v>
      </c>
      <c r="D58" s="37">
        <v>71.900000000000006</v>
      </c>
      <c r="E58" s="36">
        <v>10.57</v>
      </c>
      <c r="F58" s="36">
        <f t="shared" si="23"/>
        <v>10.640890544881161</v>
      </c>
      <c r="G58" s="36">
        <v>14.572939533027395</v>
      </c>
      <c r="H58" s="36">
        <v>0.5023288977690421</v>
      </c>
      <c r="I58" s="36">
        <f t="shared" si="24"/>
        <v>0.505697901484501</v>
      </c>
      <c r="J58" s="37">
        <v>421</v>
      </c>
      <c r="K58" s="36">
        <v>99.628170571566812</v>
      </c>
      <c r="L58" s="36">
        <v>26.9</v>
      </c>
      <c r="M58" s="36">
        <f t="shared" si="25"/>
        <v>27.080412077322915</v>
      </c>
      <c r="N58" s="37"/>
      <c r="O58" s="37">
        <v>62.4</v>
      </c>
      <c r="P58" s="37">
        <v>13.2</v>
      </c>
      <c r="Q58" s="37">
        <v>23.8</v>
      </c>
      <c r="R58" s="37">
        <v>18</v>
      </c>
      <c r="T58" s="37">
        <v>62.4</v>
      </c>
      <c r="U58" s="38">
        <v>0.16388888888888889</v>
      </c>
      <c r="V58" s="37">
        <v>910</v>
      </c>
      <c r="W58" s="37">
        <v>4</v>
      </c>
      <c r="X58" s="37">
        <v>6</v>
      </c>
      <c r="Y58" s="37">
        <v>7</v>
      </c>
      <c r="Z58" s="37">
        <v>6</v>
      </c>
      <c r="AA58" s="39">
        <v>5</v>
      </c>
    </row>
    <row r="59" spans="1:27">
      <c r="A59" s="29">
        <v>1478</v>
      </c>
      <c r="B59" s="30" t="s">
        <v>42</v>
      </c>
      <c r="D59" s="1">
        <v>72.599999999999994</v>
      </c>
      <c r="E59" s="31">
        <v>11.29</v>
      </c>
      <c r="F59" s="31">
        <f t="shared" si="23"/>
        <v>11.367282463013867</v>
      </c>
      <c r="G59" s="31">
        <v>14.584686079616461</v>
      </c>
      <c r="H59" s="31">
        <v>0.5235595111396999</v>
      </c>
      <c r="I59" s="31">
        <f t="shared" si="24"/>
        <v>0.52714338789392601</v>
      </c>
      <c r="J59" s="1">
        <v>384</v>
      </c>
      <c r="K59" s="31">
        <v>93.190394511149236</v>
      </c>
      <c r="L59" s="31">
        <v>27</v>
      </c>
      <c r="M59" s="31">
        <f t="shared" si="25"/>
        <v>27.184820770715184</v>
      </c>
      <c r="O59" s="1">
        <v>60.6</v>
      </c>
      <c r="P59" s="1">
        <v>7.9</v>
      </c>
      <c r="Q59" s="1">
        <v>11.7</v>
      </c>
      <c r="R59" s="1">
        <v>25</v>
      </c>
      <c r="T59" s="1">
        <v>60.6</v>
      </c>
      <c r="U59" s="32">
        <v>0.1013888888888889</v>
      </c>
      <c r="V59" s="1">
        <v>910</v>
      </c>
      <c r="W59" s="1">
        <v>8</v>
      </c>
      <c r="X59" s="1">
        <v>7</v>
      </c>
      <c r="Y59" s="1">
        <v>7</v>
      </c>
      <c r="Z59" s="1">
        <v>7</v>
      </c>
      <c r="AA59" s="33">
        <v>5</v>
      </c>
    </row>
    <row r="60" spans="1:27">
      <c r="A60" s="34">
        <v>1657</v>
      </c>
      <c r="B60" s="35" t="s">
        <v>43</v>
      </c>
      <c r="D60" s="37">
        <v>71.3</v>
      </c>
      <c r="E60" s="36">
        <v>11.75</v>
      </c>
      <c r="F60" s="36">
        <f t="shared" si="23"/>
        <v>11.838297059836915</v>
      </c>
      <c r="G60" s="36">
        <v>14.641439145139955</v>
      </c>
      <c r="H60" s="36">
        <v>0.51383246812909156</v>
      </c>
      <c r="I60" s="36">
        <f t="shared" si="24"/>
        <v>0.5176937358894782</v>
      </c>
      <c r="J60" s="37">
        <v>314</v>
      </c>
      <c r="K60" s="36">
        <v>92.111260387122456</v>
      </c>
      <c r="L60" s="36">
        <v>31.700000000000003</v>
      </c>
      <c r="M60" s="36">
        <f t="shared" si="25"/>
        <v>31.938214195474913</v>
      </c>
      <c r="N60" s="37"/>
      <c r="O60" s="37">
        <v>66.8</v>
      </c>
      <c r="P60" s="37">
        <v>9.9</v>
      </c>
      <c r="Q60" s="37">
        <v>13.7</v>
      </c>
      <c r="R60" s="37">
        <v>5</v>
      </c>
      <c r="T60" s="37">
        <v>65.8</v>
      </c>
      <c r="U60" s="38">
        <v>8.5416666666666655E-2</v>
      </c>
      <c r="V60" s="37">
        <v>1002.5</v>
      </c>
      <c r="W60" s="37">
        <v>8</v>
      </c>
      <c r="X60" s="37">
        <v>9</v>
      </c>
      <c r="Y60" s="37">
        <v>8</v>
      </c>
      <c r="Z60" s="37">
        <v>9</v>
      </c>
      <c r="AA60" s="39">
        <v>9</v>
      </c>
    </row>
    <row r="61" spans="1:27">
      <c r="A61" s="29"/>
      <c r="B61" s="30"/>
      <c r="E61" s="31"/>
      <c r="F61" s="31"/>
      <c r="G61" s="31"/>
      <c r="H61" s="31"/>
      <c r="I61" s="31"/>
      <c r="K61" s="31"/>
      <c r="L61" s="31"/>
      <c r="M61" s="31"/>
      <c r="U61" s="32"/>
      <c r="AA61" s="33"/>
    </row>
    <row r="62" spans="1:27" s="40" customFormat="1">
      <c r="A62" s="41"/>
      <c r="B62" s="42" t="s">
        <v>44</v>
      </c>
      <c r="C62" s="46"/>
      <c r="D62" s="43">
        <f t="shared" ref="D62:M62" si="26">AVERAGE(D51:D60)</f>
        <v>71.53</v>
      </c>
      <c r="E62" s="43">
        <f t="shared" si="26"/>
        <v>11.431100000000001</v>
      </c>
      <c r="F62" s="43">
        <f t="shared" si="26"/>
        <v>11.516214483209556</v>
      </c>
      <c r="G62" s="43">
        <f t="shared" si="26"/>
        <v>14.63510293649523</v>
      </c>
      <c r="H62" s="43">
        <f t="shared" si="26"/>
        <v>0.51233667568456875</v>
      </c>
      <c r="I62" s="43">
        <f t="shared" si="26"/>
        <v>0.51617469190969278</v>
      </c>
      <c r="J62" s="44">
        <f t="shared" si="26"/>
        <v>383.2</v>
      </c>
      <c r="K62" s="43">
        <f t="shared" si="26"/>
        <v>90.389000775051471</v>
      </c>
      <c r="L62" s="43">
        <f t="shared" si="26"/>
        <v>30.080000000000002</v>
      </c>
      <c r="M62" s="43">
        <f t="shared" si="26"/>
        <v>30.306122303919597</v>
      </c>
      <c r="N62" s="43"/>
      <c r="O62" s="43">
        <f t="shared" ref="O62:R62" si="27">AVERAGE(O51:O60)</f>
        <v>62.929999999999993</v>
      </c>
      <c r="P62" s="43">
        <f t="shared" si="27"/>
        <v>8.1800000000000015</v>
      </c>
      <c r="Q62" s="43">
        <f t="shared" si="27"/>
        <v>13.11</v>
      </c>
      <c r="R62" s="44">
        <f t="shared" si="27"/>
        <v>23.6</v>
      </c>
      <c r="S62" s="46"/>
      <c r="T62" s="43">
        <f t="shared" ref="T62:AA62" si="28">AVERAGE(T51:T60)</f>
        <v>62.429999999999993</v>
      </c>
      <c r="U62" s="43">
        <f t="shared" si="28"/>
        <v>0.10972222222222223</v>
      </c>
      <c r="V62" s="44">
        <f t="shared" si="28"/>
        <v>951.75</v>
      </c>
      <c r="W62" s="44">
        <f t="shared" si="28"/>
        <v>6.35</v>
      </c>
      <c r="X62" s="44">
        <f t="shared" si="28"/>
        <v>6.4</v>
      </c>
      <c r="Y62" s="44">
        <f t="shared" si="28"/>
        <v>6.7</v>
      </c>
      <c r="Z62" s="44">
        <f t="shared" si="28"/>
        <v>7</v>
      </c>
      <c r="AA62" s="45">
        <f t="shared" si="28"/>
        <v>6.9</v>
      </c>
    </row>
    <row r="63" spans="1:27" s="40" customFormat="1">
      <c r="A63" s="47"/>
      <c r="B63" s="48" t="s">
        <v>45</v>
      </c>
      <c r="C63" s="46"/>
      <c r="D63" s="46">
        <f t="shared" ref="D63:M63" si="29">STDEV(D51:D60)</f>
        <v>1.6726891190202942</v>
      </c>
      <c r="E63" s="46">
        <f t="shared" si="29"/>
        <v>0.70198994136510096</v>
      </c>
      <c r="F63" s="46">
        <f t="shared" si="29"/>
        <v>0.70854071091742499</v>
      </c>
      <c r="G63" s="46">
        <f t="shared" si="29"/>
        <v>0.24540416035462428</v>
      </c>
      <c r="H63" s="46">
        <f t="shared" si="29"/>
        <v>2.5103309409058659E-2</v>
      </c>
      <c r="I63" s="46">
        <f t="shared" si="29"/>
        <v>2.5856894377984198E-2</v>
      </c>
      <c r="J63" s="49">
        <f t="shared" si="29"/>
        <v>36.094936548558223</v>
      </c>
      <c r="K63" s="46">
        <f t="shared" si="29"/>
        <v>8.549255772333062</v>
      </c>
      <c r="L63" s="46">
        <f t="shared" si="29"/>
        <v>3.3987906345901053</v>
      </c>
      <c r="M63" s="46">
        <f t="shared" si="29"/>
        <v>3.4508308083054735</v>
      </c>
      <c r="N63" s="46"/>
      <c r="O63" s="46">
        <f t="shared" ref="O63:R63" si="30">STDEV(O51:O60)</f>
        <v>2.5232474666147526</v>
      </c>
      <c r="P63" s="46">
        <f t="shared" si="30"/>
        <v>2.1575706503174104</v>
      </c>
      <c r="Q63" s="46">
        <f t="shared" si="30"/>
        <v>4.488120121189076</v>
      </c>
      <c r="R63" s="49">
        <f t="shared" si="30"/>
        <v>10.647900158142813</v>
      </c>
      <c r="S63" s="46"/>
      <c r="T63" s="46">
        <f t="shared" ref="T63:AA63" si="31">STDEV(T51:T60)</f>
        <v>2.2583425584067403</v>
      </c>
      <c r="U63" s="46">
        <f t="shared" si="31"/>
        <v>2.4963536508412727E-2</v>
      </c>
      <c r="V63" s="49">
        <f t="shared" si="31"/>
        <v>43.526013932921643</v>
      </c>
      <c r="W63" s="49">
        <f t="shared" si="31"/>
        <v>1.7958284996067964</v>
      </c>
      <c r="X63" s="49">
        <f t="shared" si="31"/>
        <v>2.6331223544175328</v>
      </c>
      <c r="Y63" s="49">
        <f t="shared" si="31"/>
        <v>1.4181364924121773</v>
      </c>
      <c r="Z63" s="49">
        <f t="shared" si="31"/>
        <v>2</v>
      </c>
      <c r="AA63" s="50">
        <f t="shared" si="31"/>
        <v>1.8529256146249722</v>
      </c>
    </row>
    <row r="64" spans="1:27">
      <c r="A64" s="51"/>
      <c r="B64" s="37"/>
      <c r="D64" s="36"/>
      <c r="E64" s="36"/>
      <c r="F64" s="36"/>
      <c r="G64" s="36"/>
      <c r="H64" s="36"/>
      <c r="I64" s="36"/>
      <c r="J64" s="37"/>
      <c r="K64" s="36"/>
      <c r="L64" s="36"/>
      <c r="M64" s="36"/>
      <c r="N64" s="37"/>
      <c r="O64" s="37"/>
      <c r="P64" s="37"/>
      <c r="Q64" s="37"/>
      <c r="R64" s="37"/>
      <c r="T64" s="36"/>
      <c r="U64" s="38"/>
      <c r="V64" s="37"/>
      <c r="W64" s="37"/>
      <c r="X64" s="37"/>
      <c r="Y64" s="37"/>
      <c r="Z64" s="37"/>
      <c r="AA64" s="39"/>
    </row>
    <row r="65" spans="1:27">
      <c r="A65" s="52" t="s">
        <v>49</v>
      </c>
      <c r="D65" s="31"/>
      <c r="E65" s="31"/>
      <c r="F65" s="31"/>
      <c r="G65" s="31"/>
      <c r="H65" s="31"/>
      <c r="I65" s="31"/>
      <c r="K65" s="31"/>
      <c r="L65" s="31"/>
      <c r="M65" s="31"/>
      <c r="T65" s="31"/>
      <c r="U65" s="32"/>
      <c r="AA65" s="33"/>
    </row>
    <row r="66" spans="1:27">
      <c r="A66" s="34">
        <v>1840</v>
      </c>
      <c r="B66" s="35" t="s">
        <v>34</v>
      </c>
      <c r="D66" s="36">
        <v>70.64493785354216</v>
      </c>
      <c r="E66" s="36">
        <v>8.6949000000000005</v>
      </c>
      <c r="F66" s="36">
        <f t="shared" ref="F66:F74" si="32">86/(100-$G66)*E66</f>
        <v>8.6366936849196811</v>
      </c>
      <c r="G66" s="36">
        <v>13.420409791116271</v>
      </c>
      <c r="H66" s="36">
        <v>0.48567265662945019</v>
      </c>
      <c r="I66" s="36">
        <f t="shared" ref="I66:I74" si="33">86/(100-$G66)*H66</f>
        <v>0.48242141559416868</v>
      </c>
      <c r="J66" s="37">
        <v>375</v>
      </c>
      <c r="K66" s="36">
        <v>98.73940677966101</v>
      </c>
      <c r="L66" s="36">
        <v>23.799999999999997</v>
      </c>
      <c r="M66" s="36">
        <f t="shared" ref="M66:M74" si="34">86/(100-$G66)*L66</f>
        <v>23.640675534058861</v>
      </c>
      <c r="N66" s="37"/>
      <c r="O66" s="37">
        <v>60.1</v>
      </c>
      <c r="P66" s="37">
        <v>5.4</v>
      </c>
      <c r="Q66" s="37">
        <v>10.7</v>
      </c>
      <c r="R66" s="37">
        <v>23</v>
      </c>
      <c r="T66" s="36">
        <v>61</v>
      </c>
      <c r="U66" s="38">
        <v>0.13333333333333333</v>
      </c>
      <c r="V66" s="37">
        <v>747.5</v>
      </c>
      <c r="W66" s="37">
        <v>6</v>
      </c>
      <c r="X66" s="37">
        <v>8</v>
      </c>
      <c r="Y66" s="37">
        <v>6</v>
      </c>
      <c r="Z66" s="37">
        <v>6</v>
      </c>
      <c r="AA66" s="39">
        <v>4</v>
      </c>
    </row>
    <row r="67" spans="1:27">
      <c r="A67" s="29">
        <v>1841</v>
      </c>
      <c r="B67" s="30" t="s">
        <v>35</v>
      </c>
      <c r="D67" s="31">
        <v>65.532971474766128</v>
      </c>
      <c r="E67" s="31">
        <v>7.9173</v>
      </c>
      <c r="F67" s="31">
        <f t="shared" si="32"/>
        <v>7.8597164637169987</v>
      </c>
      <c r="G67" s="31">
        <v>13.369928400954535</v>
      </c>
      <c r="H67" s="31">
        <v>0.53554373038610104</v>
      </c>
      <c r="I67" s="31">
        <f t="shared" si="33"/>
        <v>0.53164865228752933</v>
      </c>
      <c r="J67" s="1">
        <v>363</v>
      </c>
      <c r="K67" s="31">
        <v>90.170055002436825</v>
      </c>
      <c r="L67" s="31">
        <v>24.15</v>
      </c>
      <c r="M67" s="31">
        <f t="shared" si="34"/>
        <v>23.974353958895772</v>
      </c>
      <c r="O67" s="1">
        <v>64.2</v>
      </c>
      <c r="P67" s="1">
        <v>1.8</v>
      </c>
      <c r="Q67" s="1">
        <v>2.2999999999999998</v>
      </c>
      <c r="R67" s="1">
        <v>51</v>
      </c>
      <c r="T67" s="31">
        <v>64</v>
      </c>
      <c r="U67" s="32">
        <v>0.15833333333333333</v>
      </c>
      <c r="V67" s="1">
        <v>702.5</v>
      </c>
      <c r="W67" s="1">
        <v>5</v>
      </c>
      <c r="X67" s="1">
        <v>6</v>
      </c>
      <c r="Y67" s="1">
        <v>5</v>
      </c>
      <c r="Z67" s="1">
        <v>5</v>
      </c>
      <c r="AA67" s="33">
        <v>4</v>
      </c>
    </row>
    <row r="68" spans="1:27">
      <c r="A68" s="34">
        <v>1830</v>
      </c>
      <c r="B68" s="35" t="s">
        <v>36</v>
      </c>
      <c r="D68" s="36">
        <v>69.852955728393596</v>
      </c>
      <c r="E68" s="36">
        <v>9.01</v>
      </c>
      <c r="F68" s="36">
        <f t="shared" si="32"/>
        <v>8.9165023955808511</v>
      </c>
      <c r="G68" s="36">
        <v>13.098212098946789</v>
      </c>
      <c r="H68" s="36">
        <v>0.42111448437965299</v>
      </c>
      <c r="I68" s="36">
        <f t="shared" si="33"/>
        <v>0.41674454037569042</v>
      </c>
      <c r="J68" s="37">
        <v>412</v>
      </c>
      <c r="K68" s="36">
        <v>97.760330578512395</v>
      </c>
      <c r="L68" s="36">
        <v>24.6</v>
      </c>
      <c r="M68" s="36">
        <f t="shared" si="34"/>
        <v>24.344723521785678</v>
      </c>
      <c r="N68" s="37"/>
      <c r="O68" s="37">
        <v>61.1</v>
      </c>
      <c r="P68" s="37">
        <v>2</v>
      </c>
      <c r="Q68" s="37">
        <v>7.7</v>
      </c>
      <c r="R68" s="37">
        <v>25</v>
      </c>
      <c r="T68" s="36">
        <v>63</v>
      </c>
      <c r="U68" s="38">
        <v>0.1388888888888889</v>
      </c>
      <c r="V68" s="37">
        <v>857.5</v>
      </c>
      <c r="W68" s="37">
        <v>7</v>
      </c>
      <c r="X68" s="37">
        <v>6</v>
      </c>
      <c r="Y68" s="37">
        <v>6</v>
      </c>
      <c r="Z68" s="37">
        <v>7</v>
      </c>
      <c r="AA68" s="39">
        <v>5</v>
      </c>
    </row>
    <row r="69" spans="1:27">
      <c r="A69" s="29">
        <v>1831</v>
      </c>
      <c r="B69" s="30" t="s">
        <v>37</v>
      </c>
      <c r="D69" s="31">
        <v>67.760681760564765</v>
      </c>
      <c r="E69" s="31">
        <v>7.5986000000000002</v>
      </c>
      <c r="F69" s="31">
        <f t="shared" si="32"/>
        <v>7.5424550868031046</v>
      </c>
      <c r="G69" s="31">
        <v>13.359828798532547</v>
      </c>
      <c r="H69" s="31">
        <v>0.47499491076879102</v>
      </c>
      <c r="I69" s="31">
        <f t="shared" si="33"/>
        <v>0.47148524477320219</v>
      </c>
      <c r="J69" s="1">
        <v>438</v>
      </c>
      <c r="K69" s="31">
        <v>97.609978811421655</v>
      </c>
      <c r="L69" s="31">
        <v>19.95</v>
      </c>
      <c r="M69" s="31">
        <f t="shared" si="34"/>
        <v>19.802592448835565</v>
      </c>
      <c r="O69" s="1">
        <v>58.2</v>
      </c>
      <c r="P69" s="1">
        <v>1.7</v>
      </c>
      <c r="Q69" s="1">
        <v>2.2000000000000002</v>
      </c>
      <c r="R69" s="1">
        <v>54</v>
      </c>
      <c r="T69" s="31">
        <v>59</v>
      </c>
      <c r="U69" s="32">
        <v>0.1875</v>
      </c>
      <c r="V69" s="1">
        <v>687.5</v>
      </c>
      <c r="W69" s="1">
        <v>5</v>
      </c>
      <c r="X69" s="1">
        <v>6</v>
      </c>
      <c r="Y69" s="1">
        <v>4</v>
      </c>
      <c r="Z69" s="1">
        <v>4</v>
      </c>
      <c r="AA69" s="33">
        <v>3</v>
      </c>
    </row>
    <row r="70" spans="1:27">
      <c r="A70" s="34">
        <v>1834</v>
      </c>
      <c r="B70" s="35" t="s">
        <v>38</v>
      </c>
      <c r="D70" s="36">
        <v>68.79149805523906</v>
      </c>
      <c r="E70" s="36">
        <v>6.6499000000000006</v>
      </c>
      <c r="F70" s="36">
        <f t="shared" si="32"/>
        <v>6.5951416928558668</v>
      </c>
      <c r="G70" s="36">
        <v>13.285957052371344</v>
      </c>
      <c r="H70" s="36">
        <v>0.45100986992613284</v>
      </c>
      <c r="I70" s="36">
        <f t="shared" si="33"/>
        <v>0.44729604911943638</v>
      </c>
      <c r="J70" s="37">
        <v>349</v>
      </c>
      <c r="K70" s="36">
        <v>99.34210526315789</v>
      </c>
      <c r="L70" s="36">
        <v>15.1</v>
      </c>
      <c r="M70" s="36">
        <f t="shared" si="34"/>
        <v>14.975659718510592</v>
      </c>
      <c r="N70" s="37"/>
      <c r="O70" s="37">
        <v>57.4</v>
      </c>
      <c r="P70" s="37">
        <v>1.2</v>
      </c>
      <c r="Q70" s="37">
        <v>1.6</v>
      </c>
      <c r="R70" s="37">
        <v>68</v>
      </c>
      <c r="T70" s="36">
        <v>59.5</v>
      </c>
      <c r="U70" s="38">
        <v>0.19930555555555554</v>
      </c>
      <c r="V70" s="37">
        <v>682.5</v>
      </c>
      <c r="W70" s="37">
        <v>5</v>
      </c>
      <c r="X70" s="37">
        <v>4</v>
      </c>
      <c r="Y70" s="37">
        <v>4</v>
      </c>
      <c r="Z70" s="37">
        <v>4</v>
      </c>
      <c r="AA70" s="39">
        <v>3</v>
      </c>
    </row>
    <row r="71" spans="1:27">
      <c r="A71" s="29">
        <v>1835</v>
      </c>
      <c r="B71" s="30" t="s">
        <v>39</v>
      </c>
      <c r="D71" s="31">
        <v>70.027119665524111</v>
      </c>
      <c r="E71" s="31">
        <v>8.1753</v>
      </c>
      <c r="F71" s="31">
        <f t="shared" si="32"/>
        <v>8.1126693477462464</v>
      </c>
      <c r="G71" s="31">
        <v>13.336071043580844</v>
      </c>
      <c r="H71" s="31">
        <v>0.49346975030432511</v>
      </c>
      <c r="I71" s="31">
        <f t="shared" si="33"/>
        <v>0.48968929792593446</v>
      </c>
      <c r="J71" s="1">
        <v>381</v>
      </c>
      <c r="K71" s="31">
        <v>95.767195767195773</v>
      </c>
      <c r="L71" s="31">
        <v>18.95</v>
      </c>
      <c r="M71" s="31">
        <f t="shared" si="34"/>
        <v>18.804824794171633</v>
      </c>
      <c r="O71" s="1">
        <v>60</v>
      </c>
      <c r="P71" s="1">
        <v>1.7</v>
      </c>
      <c r="Q71" s="1">
        <v>5.7</v>
      </c>
      <c r="R71" s="1">
        <v>36</v>
      </c>
      <c r="T71" s="31">
        <v>61</v>
      </c>
      <c r="U71" s="32">
        <v>0.19027777777777777</v>
      </c>
      <c r="V71" s="1">
        <v>710</v>
      </c>
      <c r="W71" s="1">
        <v>6</v>
      </c>
      <c r="X71" s="1">
        <v>2</v>
      </c>
      <c r="Y71" s="1">
        <v>6</v>
      </c>
      <c r="Z71" s="1">
        <v>5</v>
      </c>
      <c r="AA71" s="33">
        <v>3</v>
      </c>
    </row>
    <row r="72" spans="1:27">
      <c r="A72" s="34">
        <v>1842</v>
      </c>
      <c r="B72" s="35" t="s">
        <v>41</v>
      </c>
      <c r="D72" s="36">
        <v>72.369732137623828</v>
      </c>
      <c r="E72" s="36">
        <v>9.5399000000000012</v>
      </c>
      <c r="F72" s="36">
        <f t="shared" si="32"/>
        <v>9.4938376123244943</v>
      </c>
      <c r="G72" s="36">
        <v>13.582743511964949</v>
      </c>
      <c r="H72" s="36">
        <v>0.49814416878296114</v>
      </c>
      <c r="I72" s="36">
        <f t="shared" si="33"/>
        <v>0.49573893289780785</v>
      </c>
      <c r="J72" s="37">
        <v>456</v>
      </c>
      <c r="K72" s="36">
        <v>99.636363636363626</v>
      </c>
      <c r="L72" s="36">
        <v>26.15</v>
      </c>
      <c r="M72" s="36">
        <f t="shared" si="34"/>
        <v>26.023737519500781</v>
      </c>
      <c r="N72" s="37"/>
      <c r="O72" s="37">
        <v>64.5</v>
      </c>
      <c r="P72" s="37">
        <v>2</v>
      </c>
      <c r="Q72" s="37">
        <v>15.5</v>
      </c>
      <c r="R72" s="37">
        <v>23</v>
      </c>
      <c r="T72" s="36">
        <v>64.5</v>
      </c>
      <c r="U72" s="38">
        <v>0.19027777777777777</v>
      </c>
      <c r="V72" s="37">
        <v>805</v>
      </c>
      <c r="W72" s="37">
        <v>6</v>
      </c>
      <c r="X72" s="37">
        <v>6</v>
      </c>
      <c r="Y72" s="37">
        <v>6</v>
      </c>
      <c r="Z72" s="37">
        <v>6</v>
      </c>
      <c r="AA72" s="39">
        <v>5</v>
      </c>
    </row>
    <row r="73" spans="1:27">
      <c r="A73" s="29">
        <v>1478</v>
      </c>
      <c r="B73" s="30" t="s">
        <v>42</v>
      </c>
      <c r="D73" s="31">
        <v>70.662541384203053</v>
      </c>
      <c r="E73" s="31">
        <v>8.5649999999999995</v>
      </c>
      <c r="F73" s="31">
        <f t="shared" si="32"/>
        <v>8.4843611108059207</v>
      </c>
      <c r="G73" s="31">
        <v>13.18262030810331</v>
      </c>
      <c r="H73" s="31">
        <v>0.51740357478832266</v>
      </c>
      <c r="I73" s="31">
        <f t="shared" si="33"/>
        <v>0.51253225551967396</v>
      </c>
      <c r="J73" s="1">
        <v>448</v>
      </c>
      <c r="K73" s="31">
        <v>99.557522123893804</v>
      </c>
      <c r="L73" s="31">
        <v>22.450000000000003</v>
      </c>
      <c r="M73" s="31">
        <f t="shared" si="34"/>
        <v>22.23863478547495</v>
      </c>
      <c r="O73" s="1">
        <v>58.9</v>
      </c>
      <c r="P73" s="1">
        <v>2.2000000000000002</v>
      </c>
      <c r="Q73" s="1">
        <v>8.9</v>
      </c>
      <c r="R73" s="1">
        <v>25</v>
      </c>
      <c r="T73" s="31">
        <v>60</v>
      </c>
      <c r="U73" s="32">
        <v>0.16666666666666666</v>
      </c>
      <c r="V73" s="1">
        <v>802.5</v>
      </c>
      <c r="W73" s="1">
        <v>6</v>
      </c>
      <c r="X73" s="1">
        <v>6</v>
      </c>
      <c r="Y73" s="1">
        <v>6</v>
      </c>
      <c r="Z73" s="1">
        <v>6</v>
      </c>
      <c r="AA73" s="33">
        <v>5</v>
      </c>
    </row>
    <row r="74" spans="1:27">
      <c r="A74" s="34">
        <v>1657</v>
      </c>
      <c r="B74" s="35" t="s">
        <v>43</v>
      </c>
      <c r="D74" s="36">
        <v>68.907579273008508</v>
      </c>
      <c r="E74" s="36">
        <v>9.4177</v>
      </c>
      <c r="F74" s="36">
        <f t="shared" si="32"/>
        <v>9.3856702588832572</v>
      </c>
      <c r="G74" s="36">
        <v>13.706514541842893</v>
      </c>
      <c r="H74" s="36">
        <v>0.50307804329119299</v>
      </c>
      <c r="I74" s="36">
        <f t="shared" si="33"/>
        <v>0.50136706720487312</v>
      </c>
      <c r="J74" s="37">
        <v>480</v>
      </c>
      <c r="K74" s="36">
        <v>99.399980722272204</v>
      </c>
      <c r="L74" s="36">
        <v>24.950000000000003</v>
      </c>
      <c r="M74" s="36">
        <f t="shared" si="34"/>
        <v>24.865144670050785</v>
      </c>
      <c r="N74" s="37"/>
      <c r="O74" s="37">
        <v>63.7</v>
      </c>
      <c r="P74" s="37">
        <v>8.6999999999999993</v>
      </c>
      <c r="Q74" s="37">
        <v>20.5</v>
      </c>
      <c r="R74" s="37">
        <v>13</v>
      </c>
      <c r="T74" s="36">
        <v>63.5</v>
      </c>
      <c r="U74" s="38">
        <v>0.17291666666666669</v>
      </c>
      <c r="V74" s="37">
        <v>860</v>
      </c>
      <c r="W74" s="37">
        <v>6</v>
      </c>
      <c r="X74" s="37">
        <v>8</v>
      </c>
      <c r="Y74" s="37">
        <v>7</v>
      </c>
      <c r="Z74" s="37">
        <v>7</v>
      </c>
      <c r="AA74" s="39">
        <v>6</v>
      </c>
    </row>
    <row r="75" spans="1:27">
      <c r="A75" s="29"/>
      <c r="B75" s="30"/>
      <c r="D75" s="31"/>
      <c r="E75" s="31"/>
      <c r="F75" s="31"/>
      <c r="G75" s="31"/>
      <c r="H75" s="31"/>
      <c r="I75" s="31"/>
      <c r="K75" s="31"/>
      <c r="L75" s="31"/>
      <c r="M75" s="31"/>
      <c r="T75" s="31"/>
      <c r="U75" s="32"/>
      <c r="AA75" s="33"/>
    </row>
    <row r="76" spans="1:27" s="40" customFormat="1">
      <c r="A76" s="41"/>
      <c r="B76" s="42" t="s">
        <v>44</v>
      </c>
      <c r="C76" s="46"/>
      <c r="D76" s="43">
        <f t="shared" ref="D76:M76" si="35">AVERAGE(D65:D74)</f>
        <v>69.394446370318349</v>
      </c>
      <c r="E76" s="43">
        <f t="shared" si="35"/>
        <v>8.3965111111111117</v>
      </c>
      <c r="F76" s="43">
        <f t="shared" si="35"/>
        <v>8.3363386281818244</v>
      </c>
      <c r="G76" s="43">
        <f t="shared" si="35"/>
        <v>13.37136506082372</v>
      </c>
      <c r="H76" s="43">
        <f t="shared" si="35"/>
        <v>0.48671457658410333</v>
      </c>
      <c r="I76" s="43">
        <f t="shared" si="35"/>
        <v>0.48321371729981294</v>
      </c>
      <c r="J76" s="44">
        <f t="shared" si="35"/>
        <v>411.33333333333331</v>
      </c>
      <c r="K76" s="43">
        <f t="shared" si="35"/>
        <v>97.553659853879466</v>
      </c>
      <c r="L76" s="43">
        <f t="shared" si="35"/>
        <v>22.233333333333331</v>
      </c>
      <c r="M76" s="43">
        <f t="shared" si="35"/>
        <v>22.074482994587182</v>
      </c>
      <c r="N76" s="43"/>
      <c r="O76" s="43">
        <f t="shared" ref="O76:R76" si="36">AVERAGE(O65:O74)</f>
        <v>60.900000000000006</v>
      </c>
      <c r="P76" s="43">
        <f t="shared" si="36"/>
        <v>2.9666666666666663</v>
      </c>
      <c r="Q76" s="43">
        <f t="shared" si="36"/>
        <v>8.3444444444444432</v>
      </c>
      <c r="R76" s="44">
        <f t="shared" si="36"/>
        <v>35.333333333333336</v>
      </c>
      <c r="S76" s="46"/>
      <c r="T76" s="43">
        <f t="shared" ref="T76:AA76" si="37">AVERAGE(T65:T74)</f>
        <v>61.722222222222221</v>
      </c>
      <c r="U76" s="43">
        <f t="shared" si="37"/>
        <v>0.17083333333333331</v>
      </c>
      <c r="V76" s="44">
        <f t="shared" si="37"/>
        <v>761.66666666666663</v>
      </c>
      <c r="W76" s="44">
        <f t="shared" si="37"/>
        <v>5.7777777777777777</v>
      </c>
      <c r="X76" s="44">
        <f t="shared" si="37"/>
        <v>5.7777777777777777</v>
      </c>
      <c r="Y76" s="44">
        <f t="shared" si="37"/>
        <v>5.5555555555555554</v>
      </c>
      <c r="Z76" s="44">
        <f t="shared" si="37"/>
        <v>5.5555555555555554</v>
      </c>
      <c r="AA76" s="45">
        <f t="shared" si="37"/>
        <v>4.2222222222222223</v>
      </c>
    </row>
    <row r="77" spans="1:27" s="40" customFormat="1">
      <c r="A77" s="54"/>
      <c r="B77" s="55" t="s">
        <v>45</v>
      </c>
      <c r="C77" s="56"/>
      <c r="D77" s="56">
        <f t="shared" ref="D77:M77" si="38">STDEV(D65:D74)</f>
        <v>1.9626317487960316</v>
      </c>
      <c r="E77" s="56">
        <f t="shared" si="38"/>
        <v>0.92262181505268592</v>
      </c>
      <c r="F77" s="56">
        <f t="shared" si="38"/>
        <v>0.9239067229356106</v>
      </c>
      <c r="G77" s="56">
        <f t="shared" si="38"/>
        <v>0.18652207542458474</v>
      </c>
      <c r="H77" s="56">
        <f t="shared" si="38"/>
        <v>3.4436111502086246E-2</v>
      </c>
      <c r="I77" s="56">
        <f t="shared" si="38"/>
        <v>3.4605442259666934E-2</v>
      </c>
      <c r="J77" s="57">
        <f t="shared" si="38"/>
        <v>46.405818600688427</v>
      </c>
      <c r="K77" s="56">
        <f t="shared" si="38"/>
        <v>3.0438772908588492</v>
      </c>
      <c r="L77" s="56">
        <f t="shared" si="38"/>
        <v>3.5597577164745675</v>
      </c>
      <c r="M77" s="56">
        <f t="shared" si="38"/>
        <v>3.5509374432560699</v>
      </c>
      <c r="N77" s="56"/>
      <c r="O77" s="56">
        <f t="shared" ref="O77:R77" si="39">STDEV(O65:O74)</f>
        <v>2.6627053911388701</v>
      </c>
      <c r="P77" s="56">
        <f t="shared" si="39"/>
        <v>2.4733580412063274</v>
      </c>
      <c r="Q77" s="56">
        <f t="shared" si="39"/>
        <v>6.4420709230633122</v>
      </c>
      <c r="R77" s="57">
        <f t="shared" si="39"/>
        <v>18.296174463531987</v>
      </c>
      <c r="S77" s="56"/>
      <c r="T77" s="56">
        <f t="shared" ref="T77:AA77" si="40">STDEV(T65:T74)</f>
        <v>2.0632364005233246</v>
      </c>
      <c r="U77" s="56">
        <f t="shared" si="40"/>
        <v>2.3583010238593192E-2</v>
      </c>
      <c r="V77" s="57">
        <f t="shared" si="40"/>
        <v>71.184180124519244</v>
      </c>
      <c r="W77" s="57">
        <f t="shared" si="40"/>
        <v>0.66666666666666552</v>
      </c>
      <c r="X77" s="57">
        <f t="shared" si="40"/>
        <v>1.8559214542766735</v>
      </c>
      <c r="Y77" s="57">
        <f t="shared" si="40"/>
        <v>1.0137937550497036</v>
      </c>
      <c r="Z77" s="57">
        <f t="shared" si="40"/>
        <v>1.1303883305208784</v>
      </c>
      <c r="AA77" s="58">
        <f t="shared" si="40"/>
        <v>1.0929064207169994</v>
      </c>
    </row>
    <row r="78" spans="1:27">
      <c r="B78" s="30"/>
      <c r="D78" s="31"/>
      <c r="E78" s="31"/>
      <c r="F78" s="31"/>
      <c r="G78" s="31"/>
      <c r="H78" s="31"/>
      <c r="I78" s="31"/>
      <c r="K78" s="31"/>
      <c r="L78" s="31"/>
      <c r="M78" s="31"/>
      <c r="T78" s="31"/>
      <c r="U78" s="32"/>
    </row>
    <row r="79" spans="1:27">
      <c r="A79" s="60"/>
      <c r="B79" s="31"/>
      <c r="C79" s="31"/>
      <c r="D79" s="31"/>
      <c r="E79" s="31"/>
      <c r="F79" s="31"/>
      <c r="G79" s="31"/>
      <c r="H79" s="31"/>
      <c r="I79" s="31"/>
      <c r="N79" s="31"/>
      <c r="O79" s="32"/>
    </row>
    <row r="80" spans="1:27">
      <c r="A80" s="60"/>
      <c r="B80" s="31"/>
      <c r="C80" s="31"/>
      <c r="D80" s="31"/>
      <c r="E80" s="31"/>
      <c r="F80" s="31"/>
      <c r="G80" s="31"/>
      <c r="H80" s="31"/>
      <c r="I80" s="31"/>
      <c r="N80" s="31"/>
      <c r="O80" s="32"/>
    </row>
    <row r="81" spans="1:15">
      <c r="A81" s="60"/>
      <c r="B81" s="31"/>
      <c r="C81" s="31"/>
      <c r="D81" s="31"/>
      <c r="E81" s="31"/>
      <c r="F81" s="31"/>
      <c r="G81" s="31"/>
      <c r="H81" s="31"/>
      <c r="I81" s="31"/>
      <c r="N81" s="31"/>
      <c r="O81" s="32"/>
    </row>
    <row r="82" spans="1:15">
      <c r="A82" s="60"/>
      <c r="B82" s="31"/>
      <c r="C82" s="31"/>
      <c r="D82" s="31"/>
      <c r="E82" s="31"/>
      <c r="F82" s="31"/>
      <c r="G82" s="31"/>
      <c r="H82" s="31"/>
      <c r="I82" s="31"/>
      <c r="N82" s="31"/>
      <c r="O82" s="32"/>
    </row>
    <row r="83" spans="1:15">
      <c r="A83" s="60"/>
      <c r="B83" s="31"/>
      <c r="C83" s="31"/>
      <c r="D83" s="31"/>
      <c r="E83" s="31"/>
      <c r="F83" s="31"/>
      <c r="G83" s="31"/>
      <c r="H83" s="31"/>
      <c r="I83" s="31"/>
      <c r="N83" s="31"/>
      <c r="O83" s="32"/>
    </row>
    <row r="84" spans="1:15">
      <c r="A84" s="60"/>
      <c r="B84" s="31"/>
      <c r="C84" s="31"/>
      <c r="D84" s="31"/>
      <c r="E84" s="31"/>
      <c r="F84" s="31"/>
      <c r="G84" s="31"/>
      <c r="H84" s="31"/>
      <c r="I84" s="31"/>
      <c r="N84" s="31"/>
      <c r="O84" s="32"/>
    </row>
    <row r="85" spans="1:15">
      <c r="A85" s="60"/>
      <c r="B85" s="31"/>
      <c r="C85" s="31"/>
      <c r="D85" s="31"/>
      <c r="E85" s="31"/>
      <c r="F85" s="31"/>
      <c r="G85" s="31"/>
      <c r="H85" s="31"/>
      <c r="I85" s="31"/>
      <c r="N85" s="31"/>
      <c r="O85" s="32"/>
    </row>
    <row r="86" spans="1:15">
      <c r="A86" s="60"/>
      <c r="B86" s="31"/>
      <c r="C86" s="31"/>
      <c r="D86" s="31"/>
      <c r="E86" s="31"/>
      <c r="F86" s="31"/>
      <c r="G86" s="31"/>
      <c r="H86" s="31"/>
      <c r="I86" s="31"/>
      <c r="N86" s="31"/>
      <c r="O86" s="32"/>
    </row>
    <row r="87" spans="1:15">
      <c r="A87" s="60"/>
      <c r="B87" s="31"/>
      <c r="C87" s="31"/>
      <c r="D87" s="31"/>
      <c r="E87" s="31"/>
      <c r="F87" s="31"/>
      <c r="G87" s="31"/>
      <c r="H87" s="31"/>
      <c r="I87" s="31"/>
      <c r="N87" s="31"/>
      <c r="O87" s="32"/>
    </row>
    <row r="88" spans="1:15">
      <c r="A88" s="60"/>
      <c r="B88" s="31"/>
      <c r="C88" s="31"/>
      <c r="D88" s="31"/>
      <c r="E88" s="31"/>
      <c r="F88" s="31"/>
      <c r="G88" s="31"/>
      <c r="H88" s="31"/>
      <c r="I88" s="31"/>
      <c r="N88" s="31"/>
      <c r="O88" s="32"/>
    </row>
    <row r="89" spans="1:15">
      <c r="A89" s="60"/>
      <c r="B89" s="31"/>
      <c r="C89" s="31"/>
      <c r="D89" s="31"/>
      <c r="E89" s="31"/>
      <c r="F89" s="31"/>
      <c r="G89" s="31"/>
      <c r="H89" s="31"/>
      <c r="I89" s="31"/>
      <c r="N89" s="31"/>
      <c r="O89" s="32"/>
    </row>
    <row r="90" spans="1:15">
      <c r="A90" s="60"/>
      <c r="B90" s="31"/>
      <c r="C90" s="31"/>
      <c r="D90" s="31"/>
      <c r="E90" s="31"/>
      <c r="F90" s="31"/>
      <c r="G90" s="31"/>
      <c r="H90" s="31"/>
      <c r="I90" s="31"/>
      <c r="N90" s="31"/>
      <c r="O90" s="32"/>
    </row>
    <row r="91" spans="1:15">
      <c r="A91" s="60"/>
      <c r="B91" s="31"/>
      <c r="C91" s="31"/>
      <c r="D91" s="31"/>
      <c r="E91" s="31"/>
      <c r="F91" s="31"/>
      <c r="G91" s="31"/>
      <c r="H91" s="31"/>
      <c r="I91" s="31"/>
      <c r="N91" s="31"/>
      <c r="O91" s="32"/>
    </row>
    <row r="92" spans="1:15">
      <c r="A92" s="60"/>
      <c r="B92" s="31"/>
      <c r="C92" s="31"/>
      <c r="D92" s="31"/>
      <c r="E92" s="31"/>
      <c r="F92" s="31"/>
      <c r="G92" s="31"/>
      <c r="H92" s="31"/>
      <c r="I92" s="31"/>
      <c r="N92" s="31"/>
      <c r="O92" s="32"/>
    </row>
    <row r="93" spans="1:15">
      <c r="A93" s="60"/>
      <c r="B93" s="31"/>
      <c r="C93" s="31"/>
      <c r="D93" s="31"/>
      <c r="E93" s="31"/>
      <c r="F93" s="31"/>
      <c r="G93" s="31"/>
      <c r="H93" s="31"/>
      <c r="I93" s="31"/>
      <c r="N93" s="31"/>
      <c r="O93" s="32"/>
    </row>
    <row r="94" spans="1:15">
      <c r="A94" s="60"/>
      <c r="B94" s="31"/>
      <c r="C94" s="31"/>
      <c r="D94" s="31"/>
      <c r="E94" s="31"/>
      <c r="F94" s="31"/>
      <c r="G94" s="31"/>
      <c r="H94" s="31"/>
      <c r="I94" s="31"/>
      <c r="N94" s="31"/>
      <c r="O94" s="32"/>
    </row>
    <row r="95" spans="1:15">
      <c r="A95" s="60"/>
      <c r="B95" s="31"/>
      <c r="C95" s="31"/>
      <c r="D95" s="31"/>
      <c r="E95" s="31"/>
      <c r="F95" s="31"/>
      <c r="G95" s="31"/>
      <c r="H95" s="31"/>
      <c r="I95" s="31"/>
      <c r="N95" s="31"/>
      <c r="O95" s="32"/>
    </row>
    <row r="96" spans="1:15">
      <c r="A96" s="60"/>
      <c r="B96" s="31"/>
      <c r="C96" s="31"/>
      <c r="D96" s="31"/>
      <c r="E96" s="31"/>
      <c r="F96" s="31"/>
      <c r="G96" s="31"/>
      <c r="H96" s="31"/>
      <c r="I96" s="31"/>
      <c r="N96" s="31"/>
      <c r="O96" s="32"/>
    </row>
    <row r="97" spans="1:21">
      <c r="A97" s="60"/>
      <c r="B97" s="31"/>
      <c r="C97" s="31"/>
      <c r="D97" s="31"/>
      <c r="E97" s="31"/>
      <c r="F97" s="31"/>
      <c r="G97" s="31"/>
      <c r="H97" s="31"/>
      <c r="I97" s="31"/>
      <c r="N97" s="31"/>
      <c r="O97" s="32"/>
    </row>
    <row r="98" spans="1:21">
      <c r="A98" s="60"/>
      <c r="B98" s="31"/>
      <c r="C98" s="31"/>
      <c r="D98" s="31"/>
      <c r="E98" s="31"/>
      <c r="F98" s="31"/>
      <c r="G98" s="31"/>
      <c r="H98" s="31"/>
      <c r="I98" s="31"/>
      <c r="N98" s="31"/>
      <c r="O98" s="32"/>
    </row>
    <row r="99" spans="1:21">
      <c r="A99" s="60"/>
      <c r="B99" s="31"/>
      <c r="C99" s="31"/>
      <c r="D99" s="31"/>
      <c r="E99" s="31"/>
      <c r="F99" s="31"/>
      <c r="G99" s="31"/>
      <c r="H99" s="31"/>
      <c r="I99" s="31"/>
      <c r="N99" s="31"/>
      <c r="O99" s="32"/>
    </row>
    <row r="100" spans="1:21">
      <c r="A100" s="60"/>
      <c r="B100" s="31"/>
      <c r="C100" s="31"/>
      <c r="D100" s="31"/>
      <c r="E100" s="31"/>
      <c r="F100" s="31"/>
      <c r="G100" s="31"/>
      <c r="H100" s="31"/>
      <c r="I100" s="31"/>
      <c r="N100" s="31"/>
      <c r="O100" s="32"/>
    </row>
    <row r="101" spans="1:21">
      <c r="A101" s="60"/>
      <c r="B101" s="31"/>
      <c r="C101" s="31"/>
      <c r="D101" s="31"/>
      <c r="E101" s="31"/>
      <c r="F101" s="31"/>
      <c r="G101" s="31"/>
      <c r="H101" s="31"/>
      <c r="I101" s="31"/>
      <c r="N101" s="31"/>
      <c r="O101" s="32"/>
    </row>
    <row r="103" spans="1:21">
      <c r="A103" s="6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</sheetData>
  <mergeCells count="6">
    <mergeCell ref="D2:M2"/>
    <mergeCell ref="O2:R2"/>
    <mergeCell ref="T2:AA2"/>
    <mergeCell ref="E3:F3"/>
    <mergeCell ref="H3:I3"/>
    <mergeCell ref="L3:M3"/>
  </mergeCells>
  <phoneticPr fontId="11" type="noConversion"/>
  <pageMargins left="0.75" right="0.75" top="1" bottom="1" header="0.5" footer="0.5"/>
  <pageSetup scale="4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George</dc:creator>
  <cp:lastModifiedBy>Nicholas George</cp:lastModifiedBy>
  <cp:lastPrinted>2018-01-26T17:16:26Z</cp:lastPrinted>
  <dcterms:created xsi:type="dcterms:W3CDTF">2018-01-26T16:48:50Z</dcterms:created>
  <dcterms:modified xsi:type="dcterms:W3CDTF">2018-02-08T19:21:19Z</dcterms:modified>
</cp:coreProperties>
</file>